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410" windowWidth="19440" windowHeight="7230"/>
  </bookViews>
  <sheets>
    <sheet name="Determ.Prezzo Cessione" sheetId="1" r:id="rId1"/>
    <sheet name="Maggiorazioni Costo Costruzioni" sheetId="9" r:id="rId2"/>
    <sheet name="Serie Storiche Dati 2014-2015" sheetId="6" r:id="rId3"/>
    <sheet name="Serie Storiche Dati 2010-2015" sheetId="12" r:id="rId4"/>
    <sheet name="Serie Storiche dati 2009-2012" sheetId="13" r:id="rId5"/>
    <sheet name="Serie Storiche Dati 1977-2004" sheetId="11" r:id="rId6"/>
    <sheet name="Coefficienti di raccordo" sheetId="7" r:id="rId7"/>
  </sheets>
  <definedNames>
    <definedName name="_xlnm.Print_Area" localSheetId="0">'Determ.Prezzo Cessione'!$A$1:$K$68</definedName>
  </definedNames>
  <calcPr calcId="145621"/>
</workbook>
</file>

<file path=xl/calcChain.xml><?xml version="1.0" encoding="utf-8"?>
<calcChain xmlns="http://schemas.openxmlformats.org/spreadsheetml/2006/main">
  <c r="H55" i="1" l="1"/>
  <c r="K46" i="1"/>
  <c r="A13" i="9"/>
  <c r="A8" i="9"/>
  <c r="A12" i="9"/>
  <c r="K24" i="1"/>
  <c r="K5" i="9" l="1"/>
  <c r="K48" i="1"/>
  <c r="K50" i="1" l="1"/>
  <c r="O93" i="7"/>
  <c r="A25" i="9" s="1"/>
  <c r="M92" i="7"/>
  <c r="N92" i="7" s="1"/>
  <c r="L91" i="7"/>
  <c r="K90" i="7"/>
  <c r="J89" i="7"/>
  <c r="O89" i="7" s="1"/>
  <c r="C57" i="6"/>
  <c r="C58" i="6" s="1"/>
  <c r="A20" i="9" s="1"/>
  <c r="K17" i="9" s="1"/>
  <c r="N91" i="7" l="1"/>
  <c r="O91" i="7"/>
  <c r="O92" i="7"/>
  <c r="M90" i="7"/>
  <c r="M91" i="7"/>
  <c r="L90" i="7"/>
  <c r="M89" i="7"/>
  <c r="K89" i="7"/>
  <c r="L89" i="7"/>
  <c r="N90" i="7"/>
  <c r="N89" i="7"/>
  <c r="O90" i="7"/>
</calcChain>
</file>

<file path=xl/sharedStrings.xml><?xml version="1.0" encoding="utf-8"?>
<sst xmlns="http://schemas.openxmlformats.org/spreadsheetml/2006/main" count="908" uniqueCount="318">
  <si>
    <t>Costo di costruzione:</t>
  </si>
  <si>
    <t>Prezzo iniziale di vendita:</t>
  </si>
  <si>
    <t>mq</t>
  </si>
  <si>
    <t xml:space="preserve">riferimento attuale art. 18 D.P.R. 6 giugno 2001, n. 380 
(nessuna convenzione - tipo approvata dalla RAS ai sensi del DPR 380/2001)
</t>
  </si>
  <si>
    <t>Formule e tabella di cui al D.Ass. EE.LL.FF.UU. 31 gennaio 1978, n. 70-U</t>
  </si>
  <si>
    <t>Prezzo iniziale massimo unitario di vendita:</t>
  </si>
  <si>
    <t>Durata di validità della convenzione non superiore a 30 e non inferiore a 25 anni.</t>
  </si>
  <si>
    <t>-</t>
  </si>
  <si>
    <t>X</t>
  </si>
  <si>
    <t>Coefficiente 
"Costo area : Costo urbanizzazioni"</t>
  </si>
  <si>
    <t>Valore max 20% (DPR 380/2001 art. 18 c. 2)</t>
  </si>
  <si>
    <t xml:space="preserve"> Il valore applicato a Gonnesa è  pari al 16% del costo di costruzione (Delibera n. __ del ____ o D.Ass. n. __ del ____)</t>
  </si>
  <si>
    <t>€/mq</t>
  </si>
  <si>
    <t>B</t>
  </si>
  <si>
    <t>C</t>
  </si>
  <si>
    <t>D</t>
  </si>
  <si>
    <t>Pv = A + B + C + D</t>
  </si>
  <si>
    <t>C. Costo di costruzione:</t>
  </si>
  <si>
    <t>D. Iva:</t>
  </si>
  <si>
    <t>A. Costo area:</t>
  </si>
  <si>
    <t>Valore in funzione del costo di costruzione</t>
  </si>
  <si>
    <t>B. Costo urbanizzazioni primarie e secondarie</t>
  </si>
  <si>
    <t>€ /mq</t>
  </si>
  <si>
    <t>1) Maggiorazione  In/I</t>
  </si>
  <si>
    <t>fonte da tabelle ISTAT</t>
  </si>
  <si>
    <t>2) Maggiorazione  Iv/In</t>
  </si>
  <si>
    <t>3) Riduzione percentuale di deprezzamento dell'alloggio: 5 anni  (€ )</t>
  </si>
  <si>
    <t>Fonte dati di rivalutazione: Indice ISTAT provinciale sino al 2008, nazionale a partire dal 2009;</t>
  </si>
  <si>
    <t>SERIE STORICHE</t>
  </si>
  <si>
    <t>Tabella 1. Indice del costo di costruzione di un fabbricato residenziale (base 2010 =100)</t>
  </si>
  <si>
    <t>Periodo</t>
  </si>
  <si>
    <t>Indici</t>
  </si>
  <si>
    <t>Variazioni percentuali</t>
  </si>
  <si>
    <t>Rispetto al periodo precedente</t>
  </si>
  <si>
    <t>Rispetto al corrispondente periodo dell'anno precedente</t>
  </si>
  <si>
    <t>2001</t>
  </si>
  <si>
    <t>+2,3</t>
  </si>
  <si>
    <t>2002</t>
  </si>
  <si>
    <t>+3,9</t>
  </si>
  <si>
    <t>2003</t>
  </si>
  <si>
    <t>+3,0</t>
  </si>
  <si>
    <t>2004</t>
  </si>
  <si>
    <t>+4,2</t>
  </si>
  <si>
    <t>2005</t>
  </si>
  <si>
    <t>2006</t>
  </si>
  <si>
    <t>+2,8</t>
  </si>
  <si>
    <t>2007</t>
  </si>
  <si>
    <t>+3,6</t>
  </si>
  <si>
    <t>2008</t>
  </si>
  <si>
    <t>+3,8</t>
  </si>
  <si>
    <t>2009</t>
  </si>
  <si>
    <t>+0,9</t>
  </si>
  <si>
    <t>2010</t>
  </si>
  <si>
    <t>+1,5</t>
  </si>
  <si>
    <t>2011</t>
  </si>
  <si>
    <t>2012</t>
  </si>
  <si>
    <t>2013</t>
  </si>
  <si>
    <t>+0,7</t>
  </si>
  <si>
    <t>2014</t>
  </si>
  <si>
    <t>-0,2</t>
  </si>
  <si>
    <t xml:space="preserve">gennaio </t>
  </si>
  <si>
    <t>+0,3</t>
  </si>
  <si>
    <t>+1,0</t>
  </si>
  <si>
    <t xml:space="preserve">febbraio </t>
  </si>
  <si>
    <t xml:space="preserve">marzo </t>
  </si>
  <si>
    <t>+0,8</t>
  </si>
  <si>
    <t xml:space="preserve">aprile </t>
  </si>
  <si>
    <t>-0,1</t>
  </si>
  <si>
    <t>+0,4</t>
  </si>
  <si>
    <t xml:space="preserve">maggio </t>
  </si>
  <si>
    <t xml:space="preserve">giugno </t>
  </si>
  <si>
    <t>+0,6</t>
  </si>
  <si>
    <t xml:space="preserve">luglio </t>
  </si>
  <si>
    <t>0,0</t>
  </si>
  <si>
    <t>agosto</t>
  </si>
  <si>
    <t>+0,1</t>
  </si>
  <si>
    <t>settembre</t>
  </si>
  <si>
    <t>ottobre</t>
  </si>
  <si>
    <t xml:space="preserve">novembre </t>
  </si>
  <si>
    <t>dicembre</t>
  </si>
  <si>
    <t>gennaio</t>
  </si>
  <si>
    <t>febbraio</t>
  </si>
  <si>
    <t>+0,2</t>
  </si>
  <si>
    <t>-0,3</t>
  </si>
  <si>
    <t>marzo</t>
  </si>
  <si>
    <t>-0,4</t>
  </si>
  <si>
    <t>-0,5</t>
  </si>
  <si>
    <t>aprile</t>
  </si>
  <si>
    <t>maggio</t>
  </si>
  <si>
    <t>-0,7</t>
  </si>
  <si>
    <t xml:space="preserve">luglio  </t>
  </si>
  <si>
    <t xml:space="preserve">agosto  </t>
  </si>
  <si>
    <t xml:space="preserve"> '0,0</t>
  </si>
  <si>
    <t>novembre</t>
  </si>
  <si>
    <t xml:space="preserve"> 0,0</t>
  </si>
  <si>
    <t xml:space="preserve">dicembre </t>
  </si>
  <si>
    <t>2015</t>
  </si>
  <si>
    <t>gennaio (a)</t>
  </si>
  <si>
    <t>+0,5</t>
  </si>
  <si>
    <t>(a) Dato provvisorio</t>
  </si>
  <si>
    <t>ISTITUTO NAZIONALE DI STATISTICA  -  SERVIZIO DELLE STATISTICHE  SUI PREZZI</t>
  </si>
  <si>
    <t>Coefficienti di raccordo tra le basi</t>
  </si>
  <si>
    <t>DESCRIZ_BASI</t>
  </si>
  <si>
    <t>DESC_PROV</t>
  </si>
  <si>
    <t>DESCRIZIONE</t>
  </si>
  <si>
    <t>COEFF</t>
  </si>
  <si>
    <t>da base1995 a base 2000</t>
  </si>
  <si>
    <t>Italia</t>
  </si>
  <si>
    <t>Indice generale fabbr. residenziale</t>
  </si>
  <si>
    <t>da base1990 a base 1995</t>
  </si>
  <si>
    <t>da base1980 a base 1990</t>
  </si>
  <si>
    <t>da base1976 a base 1980</t>
  </si>
  <si>
    <t>Mano d'opera</t>
  </si>
  <si>
    <t>Materiali</t>
  </si>
  <si>
    <t>Trasporti e noli</t>
  </si>
  <si>
    <t>Torino</t>
  </si>
  <si>
    <t>Genova</t>
  </si>
  <si>
    <t>Milano</t>
  </si>
  <si>
    <t>Trento</t>
  </si>
  <si>
    <t>Venezia</t>
  </si>
  <si>
    <t>Trieste</t>
  </si>
  <si>
    <t>Bologna</t>
  </si>
  <si>
    <t>Ancona</t>
  </si>
  <si>
    <t>Firenze</t>
  </si>
  <si>
    <t>Perugia</t>
  </si>
  <si>
    <t>Roma</t>
  </si>
  <si>
    <t>Napoli</t>
  </si>
  <si>
    <t>L'Aquila</t>
  </si>
  <si>
    <t>Campobasso</t>
  </si>
  <si>
    <t>Bari</t>
  </si>
  <si>
    <t>Potenza</t>
  </si>
  <si>
    <t>Reggio Calabria</t>
  </si>
  <si>
    <t>Palermo</t>
  </si>
  <si>
    <t>Cagliari</t>
  </si>
  <si>
    <t>Bolzano</t>
  </si>
  <si>
    <t>febbraio (a)</t>
  </si>
  <si>
    <t>marzo (a)</t>
  </si>
  <si>
    <t>Marzo 2015 è l'ultimo dato disponibile</t>
  </si>
  <si>
    <t>DA BASE</t>
  </si>
  <si>
    <t>COEFFICIENTI DI RACCORDO - SCHEMA DI RIEPILOGO</t>
  </si>
  <si>
    <t>MAGGIORAZIONI DEL COSTO DI COSTRUZIONE  ART.5</t>
  </si>
  <si>
    <t>Data 18/10/2010</t>
  </si>
  <si>
    <t>ISTITUTO NAZIONALE DI STATISTICA  -  SERVIZIO DELLE STATISTICHE  DEI PREZZI</t>
  </si>
  <si>
    <t xml:space="preserve">Numeri indici del costo di costruzione di un fabbricato residenziale </t>
  </si>
  <si>
    <t xml:space="preserve">  INDICI GENERALI  PER CAPOLUOGHI DI REGIONE: CAGLIARI</t>
  </si>
  <si>
    <t>ANNO</t>
  </si>
  <si>
    <t>GEN</t>
  </si>
  <si>
    <t>FEB</t>
  </si>
  <si>
    <t>MAR</t>
  </si>
  <si>
    <t>APR</t>
  </si>
  <si>
    <t>MAG</t>
  </si>
  <si>
    <t>GIU</t>
  </si>
  <si>
    <t>LUG</t>
  </si>
  <si>
    <t>AGO</t>
  </si>
  <si>
    <t>SET</t>
  </si>
  <si>
    <t>OTT</t>
  </si>
  <si>
    <t>NOV</t>
  </si>
  <si>
    <t>DIC</t>
  </si>
  <si>
    <t>MEDIA</t>
  </si>
  <si>
    <t>base 1976=100</t>
  </si>
  <si>
    <t>base 1980=100</t>
  </si>
  <si>
    <t>base 1990=100</t>
  </si>
  <si>
    <t>base 1995=100</t>
  </si>
  <si>
    <t>base 2000=100</t>
  </si>
  <si>
    <t xml:space="preserve">fonte ISTAT su base 2005=100 </t>
  </si>
  <si>
    <t>Data 06/2015</t>
  </si>
  <si>
    <t xml:space="preserve">fonte ISTAT su base 2010=100 </t>
  </si>
  <si>
    <t>si utilizza il mese di Marzo ultimo dato fornito da ISTAT</t>
  </si>
  <si>
    <t>A BASE</t>
  </si>
  <si>
    <t>indice del costo di costruzione di un fabbricato residenziale - dati mensili - base 2010=100</t>
  </si>
  <si>
    <t>dati grezzi</t>
  </si>
  <si>
    <t>Gen-2010</t>
  </si>
  <si>
    <t>Feb-2010</t>
  </si>
  <si>
    <t>Mar-2010</t>
  </si>
  <si>
    <t>Apr-2010</t>
  </si>
  <si>
    <t>Mag-2010</t>
  </si>
  <si>
    <t>Giu-2010</t>
  </si>
  <si>
    <t>Lug-2010</t>
  </si>
  <si>
    <t>Ago-2010</t>
  </si>
  <si>
    <t>Set-2010</t>
  </si>
  <si>
    <t>Ott-2010</t>
  </si>
  <si>
    <t>Nov-2010</t>
  </si>
  <si>
    <t>Dic-2010</t>
  </si>
  <si>
    <t>Gen-2011</t>
  </si>
  <si>
    <t>Feb-2011</t>
  </si>
  <si>
    <t>Mar-2011</t>
  </si>
  <si>
    <t>Apr-2011</t>
  </si>
  <si>
    <t>Mag-2011</t>
  </si>
  <si>
    <t>Giu-2011</t>
  </si>
  <si>
    <t>Lug-2011</t>
  </si>
  <si>
    <t>Ago-2011</t>
  </si>
  <si>
    <t>Set-2011</t>
  </si>
  <si>
    <t>Ott-2011</t>
  </si>
  <si>
    <t>Nov-2011</t>
  </si>
  <si>
    <t>Dic-2011</t>
  </si>
  <si>
    <t>Gen-2012</t>
  </si>
  <si>
    <t>Feb-2012</t>
  </si>
  <si>
    <t>Mar-2012</t>
  </si>
  <si>
    <t>Apr-2012</t>
  </si>
  <si>
    <t>Mag-2012</t>
  </si>
  <si>
    <t>Giu-2012</t>
  </si>
  <si>
    <t>Lug-2012</t>
  </si>
  <si>
    <t>Ago-2012</t>
  </si>
  <si>
    <t>Set-2012</t>
  </si>
  <si>
    <t>Ott-2012</t>
  </si>
  <si>
    <t>Nov-2012</t>
  </si>
  <si>
    <t>Dic-2012</t>
  </si>
  <si>
    <t>Gen-2013</t>
  </si>
  <si>
    <t>Feb-2013</t>
  </si>
  <si>
    <t>Mar-2013</t>
  </si>
  <si>
    <t>Apr-2013</t>
  </si>
  <si>
    <t>Mag-2013</t>
  </si>
  <si>
    <t>Giu-2013</t>
  </si>
  <si>
    <t>Lug-2013</t>
  </si>
  <si>
    <t>Ago-2013</t>
  </si>
  <si>
    <t>Set-2013</t>
  </si>
  <si>
    <t>Ott-2013</t>
  </si>
  <si>
    <t>Nov-2013</t>
  </si>
  <si>
    <t>Dic-2013</t>
  </si>
  <si>
    <t>Gen-2014</t>
  </si>
  <si>
    <t>Feb-2014</t>
  </si>
  <si>
    <t>Mar-2014</t>
  </si>
  <si>
    <t>Apr-2014</t>
  </si>
  <si>
    <t>Mag-2014</t>
  </si>
  <si>
    <t>Giu-2014</t>
  </si>
  <si>
    <t>Lug-2014</t>
  </si>
  <si>
    <t>Ago-2014</t>
  </si>
  <si>
    <t>Set-2014</t>
  </si>
  <si>
    <t>Ott-2014</t>
  </si>
  <si>
    <t>Nov-2014</t>
  </si>
  <si>
    <t>Dic-2014</t>
  </si>
  <si>
    <t>Gen-2015</t>
  </si>
  <si>
    <t>Feb-2015</t>
  </si>
  <si>
    <t>Mar-2015</t>
  </si>
  <si>
    <t/>
  </si>
  <si>
    <t>..</t>
  </si>
  <si>
    <t xml:space="preserve">Insieme di dati: Indici dei costi di costruzione - dati mensili </t>
  </si>
  <si>
    <t>Tipo di indicatore</t>
  </si>
  <si>
    <t>indice del costo di costruzione di un fabbricato residenziale - dati mensili - base 2005=100</t>
  </si>
  <si>
    <t>Territorio</t>
  </si>
  <si>
    <t>Correzione</t>
  </si>
  <si>
    <t>Mese</t>
  </si>
  <si>
    <t>Gen-2009</t>
  </si>
  <si>
    <t>Feb-2009</t>
  </si>
  <si>
    <t>Mar-2009</t>
  </si>
  <si>
    <t>Apr-2009</t>
  </si>
  <si>
    <t>Mag-2009</t>
  </si>
  <si>
    <t>Giu-2009</t>
  </si>
  <si>
    <t>Lug-2009</t>
  </si>
  <si>
    <t>Ago-2009</t>
  </si>
  <si>
    <t>Set-2009</t>
  </si>
  <si>
    <t>Ott-2009</t>
  </si>
  <si>
    <t>Nov-2009</t>
  </si>
  <si>
    <t>Dic-2009</t>
  </si>
  <si>
    <t>Gruppo e categoria di costo</t>
  </si>
  <si>
    <t>indice generale</t>
  </si>
  <si>
    <t>mano d'opera</t>
  </si>
  <si>
    <t>mano d'opera - operaio specializzato</t>
  </si>
  <si>
    <t>mano d'opera - operaio qualificato</t>
  </si>
  <si>
    <t>mano d'opera - operaio comune</t>
  </si>
  <si>
    <t>materiali</t>
  </si>
  <si>
    <t>materiali - inerti</t>
  </si>
  <si>
    <t>materiali - leganti</t>
  </si>
  <si>
    <t>materiali - laterizi e prodotti in calcestruzzo</t>
  </si>
  <si>
    <t>materiali - pietre naturali e marmi</t>
  </si>
  <si>
    <t>materiali - legnami</t>
  </si>
  <si>
    <t>materiali - metalli</t>
  </si>
  <si>
    <t>materiali - rivestimenti e pavimenti</t>
  </si>
  <si>
    <t>materiali - infissi</t>
  </si>
  <si>
    <t>materiali - apparecchiature idro-sanitarie</t>
  </si>
  <si>
    <t>materiali - apparecchiature termiche</t>
  </si>
  <si>
    <t>materiali - materiale elettrico</t>
  </si>
  <si>
    <t>materiali - impermeabilizzazione, isolamento termico</t>
  </si>
  <si>
    <t>materiali - impianti di sollevamento</t>
  </si>
  <si>
    <t>trasporti e noli</t>
  </si>
  <si>
    <t>trasporti</t>
  </si>
  <si>
    <t>noli</t>
  </si>
  <si>
    <t>Coefficiente di raccordo per passare da base 2000=100 a base 2005=100</t>
  </si>
  <si>
    <t>fonte ISTAT su base 2000=100</t>
  </si>
  <si>
    <t>Data 09/01/2008</t>
  </si>
  <si>
    <t xml:space="preserve">fonte ISTAT su base 2000=100 </t>
  </si>
  <si>
    <t>Coefficiente di raccordo per passare da base 2000=100 a base 2010=100</t>
  </si>
  <si>
    <t>C1</t>
  </si>
  <si>
    <t>C2</t>
  </si>
  <si>
    <t>A = 16% di C1</t>
  </si>
  <si>
    <t>--</t>
  </si>
  <si>
    <r>
      <rPr>
        <sz val="18"/>
        <color theme="1"/>
        <rFont val="Times New Roman"/>
        <family val="1"/>
      </rPr>
      <t>COMUNE DI GONNESA</t>
    </r>
    <r>
      <rPr>
        <sz val="11"/>
        <color theme="1"/>
        <rFont val="Times New Roman"/>
        <family val="1"/>
      </rPr>
      <t xml:space="preserve">
 UFFICIO  URBANISTICA
</t>
    </r>
    <r>
      <rPr>
        <sz val="8"/>
        <color theme="1"/>
        <rFont val="Times New Roman"/>
        <family val="1"/>
      </rPr>
      <t xml:space="preserve">VIA SANT' ANDREA - 09010 GONNESA (CI) 
Tel. 0781 4680306-308 – FAX 0781 4680309
mail: </t>
    </r>
    <r>
      <rPr>
        <u/>
        <sz val="8"/>
        <color rgb="FF0000FF"/>
        <rFont val="Times New Roman"/>
        <family val="1"/>
      </rPr>
      <t>urbanistica@comune.gonnesa.ca.it</t>
    </r>
    <r>
      <rPr>
        <sz val="8"/>
        <color theme="1"/>
        <rFont val="Times New Roman"/>
        <family val="1"/>
      </rPr>
      <t xml:space="preserve"> - </t>
    </r>
    <r>
      <rPr>
        <u/>
        <sz val="8"/>
        <color rgb="FF0000FF"/>
        <rFont val="Times New Roman"/>
        <family val="1"/>
      </rPr>
      <t>utc@comune.gonnesa.ca.it</t>
    </r>
    <r>
      <rPr>
        <sz val="8"/>
        <color theme="1"/>
        <rFont val="Times New Roman"/>
        <family val="1"/>
      </rPr>
      <t xml:space="preserve">
</t>
    </r>
    <r>
      <rPr>
        <sz val="11"/>
        <color theme="1"/>
        <rFont val="Times New Roman"/>
        <family val="1"/>
      </rPr>
      <t xml:space="preserve">
</t>
    </r>
  </si>
  <si>
    <t xml:space="preserve">di cui alla Convenzione - tipo per gli interventi di edilizia abitativa , ai sensi degli articoli 7 e 8 delle legge 28 gennaio 1977, n. 10,   
con  Atto Unilaterale d'Obbligo Repertorio ___  Raccolta ___  registrato a ___ in data ____    Notaio ____                                                                      </t>
  </si>
  <si>
    <t>Nominativo del tecnico incaricato per la valutazione ed il calcolo:</t>
  </si>
  <si>
    <t>N. protocollo</t>
  </si>
  <si>
    <t>Data</t>
  </si>
  <si>
    <t>Foglio</t>
  </si>
  <si>
    <t>Mappale</t>
  </si>
  <si>
    <t>PROSPETTO DI VALUTAZIONE DEL PREZZO DI CESSIONE DI ALLOGGI VINCOLATI DA ATTO UNILATERALE D'OBBLIGO REGISTRATO</t>
  </si>
  <si>
    <t xml:space="preserve">Cognome e nome dell'interessato: </t>
  </si>
  <si>
    <t xml:space="preserve">Cognome e nome dell'intestatario del provvedimento edilizio cui e' riferito l'atto unilaterale d'obbligo: </t>
  </si>
  <si>
    <t xml:space="preserve">Estremi del provvedimento edilizio cui e' riferito l'atto unilaterale d'obbligo: </t>
  </si>
  <si>
    <t>Dati catastali:</t>
  </si>
  <si>
    <t>(Allegare relazione tecnica di valutazione del coefficiente di deprezzamento dell'immobile)</t>
  </si>
  <si>
    <t>Valore a mq indicato nell'atto unilaterale d'obbligo:</t>
  </si>
  <si>
    <t>In  - Indice Provinciale Istat del costo delle costruzioni di un fabbricato residenziale alla data di vendita</t>
  </si>
  <si>
    <t>I  - Indice Provinciale Istat del costo delle costruzioni di un fabbricato residenziale alla data del D.M. LL.PP. Di determinazione del costo in vigore alla data di ultimazione dei lavori - DETERMINAZIONE N 917/56 RAS ASS.LL.PP. DEL 09/01/2008</t>
  </si>
  <si>
    <t>In -  Indice Provinciale Istat del costo delle costruzioni di un fabbricato residenziale alla data di ultimazione lavori</t>
  </si>
  <si>
    <t>I -  Indice Provinciale Istat del costo delle costruzioni di un fabbricato residenziale alla data del D.M. LL.PP. Di determinazione del costo in vigore alla data della stipula di convenzione</t>
  </si>
  <si>
    <t>Valore tratto dalle tabelle ISTAT (consultare la scheda n. 2 "Maggiorazioni costo di Costruzione" quale esempio)</t>
  </si>
  <si>
    <t>Vedere art.5 Decreto Ass.EE.LL. n.72-U: "diminuzione corrispondente ad una percentuale di deprezzamento dell'alloggio, predeterminata ipotizzando uno stato di normale conservazione, secondo le seguenti modalita': 
a) dalla data di definizione del prezzo iniziale di cessione dell'alloggio P1 al 5' anno: 0%;
b) dal 6' al 30' anno: 1% annuo.
Tale percentuale potra' variare in piu' o in meno, nella misura di 1/5, in relazione all'effettivo stato di conservazione dell'edificio.
In difetto di accordo tra le parti interessate sulla misura della variazione della percentuale di deprezzamento, il giudizio sara' rimesso ad un "terzo" scelto d'intesa tra le parti stesse.
In difetto di intesa sulla scelta del "terzo" il giudizio definitivo sara' rimesso ad un collegio arbitrale, che potra' decidere a maggioranza, composto di tre esperti di cui uno nominato dal Comune, uno dall'IACP e uno dal concessionario."</t>
  </si>
  <si>
    <t xml:space="preserve">Attenzione: 
1.Tale disposizione, relativa all'edilizia residenziale pubblica, viene applicata per analogia e per estensione agli immobili che beneficiano di agevolazioni pubbliche essendo in possesso dei requisiti costruttivi dell'edilizia residenziale pubblica; 
2. Nel caso in cui dalla relazione di valutazione del tecnico incaricato risulta che il fabbricato non si trova in stato di normale conservazione, l'applicazione del fattore correttivo di 1/5 dovra' essere adeguatamente motivata da esauriente descrizione del fabbricato nella suddetta relazione, corredata da idonea documentazione fotografica;
3. La relazione di valutazione del tecnico incaricato deve essere esplicitamente approvata dal Comune, a seguito di specifica istanza predisposta utilizzando la modulistica comunale ed allegando la documentazione in essa richiesta;
3. l'interessato ha facolta' di proporre il nominativo del "terzo" e in caso di mancato accordo sul nominativo viene individuato un collegio arbitrale che non coinvolge l'attuale soggetto gestore dell'edilizia residenziale pubblica nel caso in cui il fabbricato non attenga alla sua competenza patrimoniale (es. locazione); 
4. I costi connessi al "terzo" o al "collegio arbitrale" sono a carico dell'interessato.
</t>
  </si>
  <si>
    <t>Attenzione: 
1. dal sito internet istituzionale ISTAT devono essere tratti gli ulteriori indici analoghi sino alla data finale di valutazione, stabilita con riferimento all'ultimo valore reso disponibile dall'ISTAT rispetto alla data in cui viene effettuato il calcolo;
2. in alternativa alle serie storiche riportate nelle successive schede del file xls puo' essere utilizzata, ove disponibile, la tabella ISTAT della serie storica comprendente tutti i periodi storici disponibili e i valori gia' trasformati utilizzando i coefficienti periodici del cambiamento di base.</t>
  </si>
  <si>
    <t>Percentuale di deprezzamento valutata, mediante apposito calcolo motivato e dettagliato, nell'allegata relazione del tecnico incaricato in possesso delle necessarie competenze professionali:</t>
  </si>
  <si>
    <t>_%</t>
  </si>
  <si>
    <t>NOTA: i dati e i campi da compilare sono indicati con fondo azzurro o sottolineatura azzurra;
 i valori di calcolo nelle celle con fondo marrone vengono determinati automaticamente dalle relative formule impostate;</t>
  </si>
  <si>
    <t>**Superficie coperta comprensiva di tutti i muri per l'intero spessore (non superficie commerciale, né superficie utile)</t>
  </si>
  <si>
    <t>Superficie complessiva**</t>
  </si>
  <si>
    <t>Numero di anni interi trascorsi dalla data dell'atto unilaterale d'obbligo alla data della relazione di valutazione</t>
  </si>
  <si>
    <r>
      <t xml:space="preserve">(Allegare copia dell'atto unilaterale d'obbligo registrato, conforme allo schema approvato con D.Ass. EE.LL.FF.U. 31 gennaio 1978, n. 72-U, 
con il quale e' stato vincolato l'immobile per la durata di </t>
    </r>
    <r>
      <rPr>
        <b/>
        <i/>
        <sz val="11"/>
        <color theme="1"/>
        <rFont val="Calibri"/>
        <family val="2"/>
        <scheme val="minor"/>
      </rPr>
      <t>25 anni</t>
    </r>
    <r>
      <rPr>
        <i/>
        <sz val="11"/>
        <color theme="1"/>
        <rFont val="Calibri"/>
        <family val="2"/>
        <scheme val="minor"/>
      </rPr>
      <t>)</t>
    </r>
  </si>
  <si>
    <t>Costo di costruzione base indicato nell'atto Unilaterale d'Obbligo:</t>
  </si>
  <si>
    <t>Nel caso di locazione o di vendita a prezzo libero di mercato deve essere corrisposta la quota degli oneri di costruzione non versata al momento dell'atto unilaterale d'obbligo, comprensiva della rivalutazione monetaria dalla data del provvedimento edilizio di approvazione del progetto sino alla data di effettivo versamento.</t>
  </si>
  <si>
    <t>In tal caso deve essere allegato il calcolo dettagliato dell'importo degli oneri di costruzione (e' possibile utilizzare il prospetto di autoliquidazione degli oneri di costruzione disponibile nella modulistica comunale, eventualmente da completarsi come procedura di calcolo nel caso in cui la situazione effettiva non rientrasse adeguatamente nella casistica considerata dalla modulistica comunale).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</si>
</sst>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0.0"/>
    <numFmt numFmtId="165" formatCode="&quot;€&quot;\ #,##0.00"/>
    <numFmt numFmtId="166" formatCode="#,##0.0"/>
    <numFmt numFmtId="167" formatCode="0.000"/>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Verdana"/>
      <family val="2"/>
    </font>
    <font>
      <b/>
      <sz val="11"/>
      <color theme="1"/>
      <name val="Verdana"/>
      <family val="2"/>
    </font>
    <font>
      <b/>
      <i/>
      <sz val="11"/>
      <color theme="1"/>
      <name val="Calibri"/>
      <family val="2"/>
      <scheme val="minor"/>
    </font>
    <font>
      <sz val="10"/>
      <color theme="1"/>
      <name val="Calibri"/>
      <family val="2"/>
      <scheme val="minor"/>
    </font>
    <font>
      <sz val="11"/>
      <color theme="1"/>
      <name val="Verdana"/>
      <family val="2"/>
    </font>
    <font>
      <sz val="10"/>
      <color theme="1"/>
      <name val="Verdana"/>
      <family val="2"/>
    </font>
    <font>
      <i/>
      <sz val="11"/>
      <color theme="1"/>
      <name val="Calibri"/>
      <family val="2"/>
      <scheme val="minor"/>
    </font>
    <font>
      <sz val="8"/>
      <color theme="1"/>
      <name val="Calibri"/>
      <family val="2"/>
      <scheme val="minor"/>
    </font>
    <font>
      <sz val="11"/>
      <color theme="1"/>
      <name val="Calibri"/>
      <family val="2"/>
    </font>
    <font>
      <b/>
      <sz val="13"/>
      <name val="Arial Narrow"/>
      <family val="2"/>
    </font>
    <font>
      <b/>
      <sz val="10"/>
      <name val="Arial"/>
      <family val="2"/>
    </font>
    <font>
      <b/>
      <sz val="10"/>
      <name val="Arial Narrow"/>
      <family val="2"/>
    </font>
    <font>
      <b/>
      <sz val="10.5"/>
      <name val="Arial Narrow"/>
      <family val="2"/>
    </font>
    <font>
      <b/>
      <sz val="9.5"/>
      <name val="Arial Narrow"/>
      <family val="2"/>
    </font>
    <font>
      <sz val="9.5"/>
      <name val="Arial Narrow"/>
      <family val="2"/>
    </font>
    <font>
      <sz val="10"/>
      <name val="Arial Narrow"/>
      <family val="2"/>
    </font>
    <font>
      <b/>
      <sz val="9.5"/>
      <color indexed="8"/>
      <name val="Arial Narrow"/>
      <family val="2"/>
    </font>
    <font>
      <sz val="9.5"/>
      <color indexed="8"/>
      <name val="Arial Narrow"/>
      <family val="2"/>
    </font>
    <font>
      <sz val="10"/>
      <color indexed="8"/>
      <name val="Arial Narrow"/>
      <family val="2"/>
    </font>
    <font>
      <sz val="9"/>
      <name val="Times New Roman"/>
      <family val="1"/>
    </font>
    <font>
      <sz val="10"/>
      <name val="Arial"/>
      <family val="2"/>
    </font>
    <font>
      <sz val="8"/>
      <color indexed="8"/>
      <name val="MS Sans Serif"/>
      <family val="2"/>
    </font>
    <font>
      <sz val="10"/>
      <name val="MS Sans Serif"/>
      <family val="2"/>
    </font>
    <font>
      <b/>
      <sz val="10"/>
      <name val="Times New Roman"/>
      <family val="1"/>
    </font>
    <font>
      <b/>
      <i/>
      <sz val="10"/>
      <name val="Times New Roman"/>
      <family val="1"/>
    </font>
    <font>
      <b/>
      <sz val="8"/>
      <name val="Times New Roman"/>
      <family val="1"/>
    </font>
    <font>
      <b/>
      <i/>
      <sz val="8"/>
      <name val="Times New Roman"/>
      <family val="1"/>
    </font>
    <font>
      <b/>
      <sz val="8"/>
      <color indexed="8"/>
      <name val="MS Sans Serif"/>
      <family val="2"/>
    </font>
    <font>
      <sz val="8"/>
      <color indexed="8"/>
      <name val="MS Sans Serif"/>
      <family val="2"/>
    </font>
    <font>
      <sz val="10"/>
      <name val="Arial"/>
      <family val="2"/>
    </font>
    <font>
      <sz val="10"/>
      <name val="Times New Roman"/>
      <family val="1"/>
    </font>
    <font>
      <sz val="8"/>
      <name val="Times New Roman"/>
      <family val="1"/>
    </font>
    <font>
      <b/>
      <sz val="10"/>
      <color theme="1"/>
      <name val="MS Sans Serif"/>
      <family val="2"/>
    </font>
    <font>
      <b/>
      <sz val="8"/>
      <color theme="1"/>
      <name val="MS Sans Serif"/>
      <family val="2"/>
    </font>
    <font>
      <sz val="10"/>
      <color theme="1"/>
      <name val="MS Sans Serif"/>
      <family val="2"/>
    </font>
    <font>
      <sz val="8"/>
      <color theme="1"/>
      <name val="MS Sans Serif"/>
      <family val="2"/>
    </font>
    <font>
      <sz val="8"/>
      <color indexed="9"/>
      <name val="Verdana"/>
      <family val="2"/>
    </font>
    <font>
      <u/>
      <sz val="8"/>
      <color indexed="9"/>
      <name val="Verdana"/>
      <family val="2"/>
    </font>
    <font>
      <b/>
      <sz val="9"/>
      <color indexed="10"/>
      <name val="Courier New"/>
      <family val="3"/>
    </font>
    <font>
      <sz val="8"/>
      <name val="Arial"/>
      <family val="2"/>
    </font>
    <font>
      <b/>
      <u/>
      <sz val="9"/>
      <color indexed="18"/>
      <name val="Verdana"/>
      <family val="2"/>
    </font>
    <font>
      <b/>
      <sz val="8"/>
      <color indexed="9"/>
      <name val="Verdana"/>
      <family val="2"/>
    </font>
    <font>
      <b/>
      <sz val="8"/>
      <name val="Verdana"/>
      <family val="2"/>
    </font>
    <font>
      <sz val="8"/>
      <name val="Verdana"/>
      <family val="2"/>
    </font>
    <font>
      <sz val="11"/>
      <color theme="1"/>
      <name val="Times New Roman"/>
      <family val="1"/>
    </font>
    <font>
      <sz val="18"/>
      <color theme="1"/>
      <name val="Times New Roman"/>
      <family val="1"/>
    </font>
    <font>
      <sz val="8"/>
      <color theme="1"/>
      <name val="Times New Roman"/>
      <family val="1"/>
    </font>
    <font>
      <u/>
      <sz val="8"/>
      <color rgb="FF0000FF"/>
      <name val="Times New Roman"/>
      <family val="1"/>
    </font>
    <font>
      <b/>
      <sz val="10"/>
      <color theme="4"/>
      <name val="Times New Roman"/>
      <family val="1"/>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44"/>
        <bgColor indexed="64"/>
      </patternFill>
    </fill>
    <fill>
      <patternFill patternType="solid">
        <fgColor theme="0"/>
        <bgColor indexed="64"/>
      </patternFill>
    </fill>
    <fill>
      <patternFill patternType="solid">
        <fgColor theme="4" tint="0.79998168889431442"/>
        <bgColor indexed="64"/>
      </patternFill>
    </fill>
    <fill>
      <patternFill patternType="solid">
        <fgColor indexed="15"/>
        <bgColor indexed="64"/>
      </patternFill>
    </fill>
    <fill>
      <patternFill patternType="solid">
        <fgColor theme="8" tint="0.59999389629810485"/>
        <bgColor indexed="64"/>
      </patternFill>
    </fill>
    <fill>
      <patternFill patternType="solid">
        <fgColor rgb="FF2973BD"/>
        <bgColor indexed="64"/>
      </patternFill>
    </fill>
    <fill>
      <patternFill patternType="solid">
        <fgColor rgb="FF00A1E3"/>
        <bgColor indexed="64"/>
      </patternFill>
    </fill>
    <fill>
      <patternFill patternType="mediumGray">
        <fgColor rgb="FFC0C0C0"/>
        <bgColor rgb="FFFFFFFF"/>
      </patternFill>
    </fill>
    <fill>
      <patternFill patternType="solid">
        <fgColor rgb="FFF0F8FF"/>
        <bgColor indexed="64"/>
      </patternFill>
    </fill>
    <fill>
      <patternFill patternType="solid">
        <fgColor rgb="FFC4D8ED"/>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3" tint="0.79998168889431442"/>
        <bgColor indexed="26"/>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double">
        <color auto="1"/>
      </left>
      <right/>
      <top/>
      <bottom/>
      <diagonal/>
    </border>
  </borders>
  <cellStyleXfs count="3">
    <xf numFmtId="0" fontId="0" fillId="0" borderId="0"/>
    <xf numFmtId="44" fontId="1" fillId="0" borderId="0" applyFont="0" applyFill="0" applyBorder="0" applyAlignment="0" applyProtection="0"/>
    <xf numFmtId="0" fontId="32" fillId="0" borderId="0"/>
  </cellStyleXfs>
  <cellXfs count="277">
    <xf numFmtId="0" fontId="0" fillId="0" borderId="0" xfId="0"/>
    <xf numFmtId="0" fontId="0" fillId="0" borderId="0" xfId="0" applyAlignment="1">
      <alignment horizontal="center" wrapText="1"/>
    </xf>
    <xf numFmtId="0" fontId="7" fillId="0" borderId="0" xfId="0" applyFont="1" applyAlignment="1"/>
    <xf numFmtId="0" fontId="0" fillId="0" borderId="0" xfId="0" applyAlignment="1">
      <alignment horizontal="center" wrapText="1"/>
    </xf>
    <xf numFmtId="164" fontId="0" fillId="0" borderId="0" xfId="0" applyNumberFormat="1"/>
    <xf numFmtId="0" fontId="0" fillId="0" borderId="0" xfId="0" applyAlignment="1">
      <alignment wrapText="1"/>
    </xf>
    <xf numFmtId="0" fontId="0" fillId="0" borderId="0" xfId="0" applyAlignment="1">
      <alignment horizontal="right"/>
    </xf>
    <xf numFmtId="2" fontId="0" fillId="0" borderId="0" xfId="0" applyNumberFormat="1" applyAlignment="1">
      <alignment horizontal="right"/>
    </xf>
    <xf numFmtId="0" fontId="0" fillId="0" borderId="1" xfId="0" applyBorder="1"/>
    <xf numFmtId="0" fontId="0" fillId="0" borderId="0" xfId="0" applyBorder="1"/>
    <xf numFmtId="0" fontId="0" fillId="0" borderId="0" xfId="0" applyBorder="1" applyAlignment="1">
      <alignment horizontal="center" wrapText="1"/>
    </xf>
    <xf numFmtId="0" fontId="0" fillId="0" borderId="1" xfId="0" applyBorder="1" applyAlignment="1">
      <alignment horizontal="center" vertical="center"/>
    </xf>
    <xf numFmtId="0" fontId="4" fillId="3" borderId="8" xfId="0" applyFont="1" applyFill="1" applyBorder="1" applyAlignment="1">
      <alignment horizontal="center"/>
    </xf>
    <xf numFmtId="0" fontId="4" fillId="3" borderId="0" xfId="0" applyFont="1" applyFill="1" applyBorder="1" applyAlignment="1">
      <alignment horizontal="center"/>
    </xf>
    <xf numFmtId="0" fontId="4" fillId="3" borderId="9" xfId="0" applyFont="1" applyFill="1" applyBorder="1" applyAlignment="1">
      <alignment horizontal="center"/>
    </xf>
    <xf numFmtId="0" fontId="0" fillId="0" borderId="0" xfId="0" applyBorder="1" applyAlignment="1">
      <alignment horizontal="center"/>
    </xf>
    <xf numFmtId="0" fontId="0" fillId="0" borderId="9" xfId="0" applyBorder="1"/>
    <xf numFmtId="0" fontId="0" fillId="0" borderId="8" xfId="0" applyBorder="1"/>
    <xf numFmtId="0" fontId="2" fillId="3" borderId="0" xfId="0" applyFont="1" applyFill="1" applyBorder="1" applyAlignment="1">
      <alignment horizontal="center"/>
    </xf>
    <xf numFmtId="0" fontId="4" fillId="0" borderId="8" xfId="0" applyFont="1" applyBorder="1" applyAlignment="1"/>
    <xf numFmtId="0" fontId="4" fillId="0" borderId="0" xfId="0" applyFont="1" applyBorder="1" applyAlignment="1"/>
    <xf numFmtId="0" fontId="4" fillId="0" borderId="8" xfId="0" applyFont="1" applyBorder="1" applyAlignment="1">
      <alignment horizontal="left"/>
    </xf>
    <xf numFmtId="0" fontId="4" fillId="0" borderId="0" xfId="0" applyFont="1" applyBorder="1" applyAlignment="1">
      <alignment horizontal="left"/>
    </xf>
    <xf numFmtId="0" fontId="2" fillId="0" borderId="8" xfId="0" applyFont="1" applyBorder="1"/>
    <xf numFmtId="44" fontId="0" fillId="0" borderId="0" xfId="0" applyNumberFormat="1" applyBorder="1"/>
    <xf numFmtId="0" fontId="0" fillId="0" borderId="5" xfId="0" applyBorder="1"/>
    <xf numFmtId="0" fontId="0" fillId="0" borderId="6" xfId="0" applyBorder="1"/>
    <xf numFmtId="0" fontId="0" fillId="0" borderId="7" xfId="0" applyBorder="1"/>
    <xf numFmtId="0" fontId="6" fillId="0" borderId="0" xfId="0" applyFont="1" applyBorder="1" applyAlignment="1">
      <alignment horizontal="center" vertical="justify" wrapText="1"/>
    </xf>
    <xf numFmtId="14" fontId="6" fillId="0" borderId="0" xfId="0" applyNumberFormat="1" applyFont="1" applyBorder="1" applyAlignment="1">
      <alignment horizontal="center" vertical="justify" wrapText="1"/>
    </xf>
    <xf numFmtId="2" fontId="0" fillId="0" borderId="9" xfId="0" applyNumberFormat="1" applyBorder="1" applyAlignment="1">
      <alignment horizontal="right"/>
    </xf>
    <xf numFmtId="0" fontId="10" fillId="0" borderId="0" xfId="0" applyFont="1" applyBorder="1" applyAlignment="1">
      <alignment horizontal="center" vertical="center" wrapText="1"/>
    </xf>
    <xf numFmtId="9" fontId="8" fillId="0" borderId="9" xfId="0" applyNumberFormat="1" applyFont="1" applyBorder="1" applyAlignment="1">
      <alignment horizontal="center" vertical="center"/>
    </xf>
    <xf numFmtId="44" fontId="0" fillId="3" borderId="3" xfId="1" applyFont="1" applyFill="1" applyBorder="1" applyAlignment="1">
      <alignment vertical="center"/>
    </xf>
    <xf numFmtId="2" fontId="2" fillId="3" borderId="4" xfId="1" applyNumberFormat="1" applyFont="1" applyFill="1" applyBorder="1" applyAlignment="1">
      <alignment vertical="center"/>
    </xf>
    <xf numFmtId="0" fontId="2" fillId="0" borderId="0" xfId="0" applyFont="1" applyFill="1" applyBorder="1" applyAlignment="1">
      <alignment horizontal="center"/>
    </xf>
    <xf numFmtId="44" fontId="2" fillId="0" borderId="9" xfId="0" applyNumberFormat="1" applyFont="1" applyFill="1" applyBorder="1" applyAlignment="1">
      <alignment horizontal="center" wrapText="1"/>
    </xf>
    <xf numFmtId="0" fontId="0" fillId="3" borderId="0" xfId="0" applyFill="1" applyBorder="1"/>
    <xf numFmtId="0" fontId="2" fillId="3" borderId="3" xfId="0" applyFont="1" applyFill="1" applyBorder="1" applyAlignment="1">
      <alignment horizontal="center" vertical="center"/>
    </xf>
    <xf numFmtId="0" fontId="0" fillId="3" borderId="0" xfId="0" applyFill="1" applyBorder="1" applyAlignment="1">
      <alignment horizontal="center"/>
    </xf>
    <xf numFmtId="0" fontId="4" fillId="3" borderId="2" xfId="0" applyFont="1" applyFill="1" applyBorder="1" applyAlignment="1"/>
    <xf numFmtId="0" fontId="4" fillId="3" borderId="3" xfId="0" applyFont="1" applyFill="1" applyBorder="1" applyAlignment="1"/>
    <xf numFmtId="0" fontId="0" fillId="3" borderId="3" xfId="0" applyFill="1" applyBorder="1"/>
    <xf numFmtId="9" fontId="8" fillId="3" borderId="3" xfId="0" applyNumberFormat="1" applyFont="1" applyFill="1" applyBorder="1" applyAlignment="1"/>
    <xf numFmtId="0" fontId="0" fillId="3" borderId="3" xfId="0" applyFill="1" applyBorder="1" applyAlignment="1">
      <alignment horizontal="center"/>
    </xf>
    <xf numFmtId="44" fontId="2" fillId="3" borderId="3" xfId="1" applyFont="1" applyFill="1" applyBorder="1" applyAlignment="1">
      <alignment horizontal="center"/>
    </xf>
    <xf numFmtId="0" fontId="2" fillId="0" borderId="0" xfId="0" applyFont="1" applyBorder="1" applyAlignment="1">
      <alignment horizontal="right"/>
    </xf>
    <xf numFmtId="0" fontId="2" fillId="3" borderId="0" xfId="0" applyFont="1" applyFill="1" applyBorder="1"/>
    <xf numFmtId="49" fontId="13" fillId="0" borderId="0" xfId="0" applyNumberFormat="1" applyFont="1" applyAlignment="1">
      <alignment horizontal="left" vertical="center"/>
    </xf>
    <xf numFmtId="166" fontId="13" fillId="0" borderId="0" xfId="0" applyNumberFormat="1" applyFont="1" applyAlignment="1">
      <alignment horizontal="center"/>
    </xf>
    <xf numFmtId="49" fontId="13" fillId="0" borderId="0" xfId="0" applyNumberFormat="1" applyFont="1" applyAlignment="1">
      <alignment horizontal="center"/>
    </xf>
    <xf numFmtId="0" fontId="14" fillId="0" borderId="0" xfId="0" applyFont="1"/>
    <xf numFmtId="49" fontId="15" fillId="0" borderId="0" xfId="0" applyNumberFormat="1" applyFont="1" applyAlignment="1">
      <alignment horizontal="left" vertical="center"/>
    </xf>
    <xf numFmtId="49" fontId="16" fillId="0" borderId="6" xfId="0" applyNumberFormat="1" applyFont="1" applyBorder="1" applyAlignment="1">
      <alignment horizontal="center" vertical="center" wrapText="1"/>
    </xf>
    <xf numFmtId="49" fontId="16" fillId="0" borderId="11" xfId="0" applyNumberFormat="1" applyFont="1" applyBorder="1" applyAlignment="1">
      <alignment horizontal="left" vertical="center"/>
    </xf>
    <xf numFmtId="166" fontId="17" fillId="0" borderId="11" xfId="0" applyNumberFormat="1" applyFont="1" applyBorder="1" applyAlignment="1">
      <alignment horizontal="center" vertical="center"/>
    </xf>
    <xf numFmtId="164" fontId="18" fillId="0" borderId="12" xfId="0" quotePrefix="1" applyNumberFormat="1" applyFont="1" applyBorder="1" applyAlignment="1">
      <alignment horizontal="center"/>
    </xf>
    <xf numFmtId="49" fontId="17" fillId="0" borderId="11" xfId="0" applyNumberFormat="1" applyFont="1" applyBorder="1" applyAlignment="1">
      <alignment horizontal="center" vertical="center"/>
    </xf>
    <xf numFmtId="49" fontId="17" fillId="0" borderId="11" xfId="0" quotePrefix="1" applyNumberFormat="1" applyFont="1" applyBorder="1" applyAlignment="1">
      <alignment horizontal="center" vertical="center"/>
    </xf>
    <xf numFmtId="49" fontId="18" fillId="0" borderId="11" xfId="0" quotePrefix="1" applyNumberFormat="1" applyFont="1" applyBorder="1" applyAlignment="1">
      <alignment horizontal="center"/>
    </xf>
    <xf numFmtId="49" fontId="17" fillId="0" borderId="11" xfId="0" applyNumberFormat="1" applyFont="1" applyBorder="1" applyAlignment="1">
      <alignment horizontal="left" vertical="center"/>
    </xf>
    <xf numFmtId="49" fontId="18" fillId="0" borderId="12" xfId="0" quotePrefix="1" applyNumberFormat="1" applyFont="1" applyBorder="1" applyAlignment="1">
      <alignment horizontal="center"/>
    </xf>
    <xf numFmtId="49" fontId="19" fillId="0" borderId="13" xfId="0" applyNumberFormat="1" applyFont="1" applyBorder="1" applyAlignment="1">
      <alignment horizontal="left" vertical="center"/>
    </xf>
    <xf numFmtId="49" fontId="20" fillId="0" borderId="13" xfId="0" applyNumberFormat="1" applyFont="1" applyBorder="1" applyAlignment="1">
      <alignment horizontal="left" vertical="center"/>
    </xf>
    <xf numFmtId="166" fontId="20" fillId="0" borderId="13" xfId="0" applyNumberFormat="1" applyFont="1" applyBorder="1" applyAlignment="1">
      <alignment horizontal="center" vertical="center"/>
    </xf>
    <xf numFmtId="164" fontId="21" fillId="0" borderId="12" xfId="0" quotePrefix="1" applyNumberFormat="1" applyFont="1" applyBorder="1" applyAlignment="1">
      <alignment horizontal="center"/>
    </xf>
    <xf numFmtId="49" fontId="21" fillId="0" borderId="13" xfId="0" applyNumberFormat="1" applyFont="1" applyBorder="1" applyAlignment="1">
      <alignment horizontal="center"/>
    </xf>
    <xf numFmtId="49" fontId="21" fillId="0" borderId="13" xfId="0" quotePrefix="1" applyNumberFormat="1" applyFont="1" applyBorder="1" applyAlignment="1">
      <alignment horizontal="center"/>
    </xf>
    <xf numFmtId="0" fontId="22" fillId="0" borderId="0" xfId="0" applyFont="1" applyAlignment="1">
      <alignment horizontal="left"/>
    </xf>
    <xf numFmtId="0" fontId="23" fillId="0" borderId="0" xfId="0" applyFont="1" applyAlignment="1">
      <alignment horizontal="center"/>
    </xf>
    <xf numFmtId="49" fontId="23" fillId="0" borderId="0" xfId="0" applyNumberFormat="1" applyFont="1" applyAlignment="1">
      <alignment horizontal="center"/>
    </xf>
    <xf numFmtId="49" fontId="22" fillId="0" borderId="0" xfId="0" applyNumberFormat="1" applyFont="1" applyAlignment="1">
      <alignment horizontal="left" vertical="center"/>
    </xf>
    <xf numFmtId="49" fontId="23" fillId="0" borderId="0" xfId="0" applyNumberFormat="1" applyFont="1" applyAlignment="1">
      <alignment horizontal="left" vertical="center"/>
    </xf>
    <xf numFmtId="0" fontId="13" fillId="0" borderId="0" xfId="0" applyFont="1" applyBorder="1"/>
    <xf numFmtId="0" fontId="13" fillId="0" borderId="0" xfId="0" applyFont="1"/>
    <xf numFmtId="0" fontId="24" fillId="4" borderId="0" xfId="0" applyFont="1" applyFill="1" applyBorder="1" applyAlignment="1">
      <alignment horizontal="center"/>
    </xf>
    <xf numFmtId="0" fontId="25" fillId="5" borderId="0" xfId="0" applyFont="1" applyFill="1" applyBorder="1" applyAlignment="1">
      <alignment horizontal="left"/>
    </xf>
    <xf numFmtId="0" fontId="25" fillId="5" borderId="0" xfId="0" applyFont="1" applyFill="1" applyBorder="1" applyAlignment="1">
      <alignment horizontal="center"/>
    </xf>
    <xf numFmtId="0" fontId="25" fillId="5" borderId="0" xfId="0" applyFont="1" applyFill="1" applyBorder="1" applyAlignment="1">
      <alignment horizontal="right"/>
    </xf>
    <xf numFmtId="49" fontId="16" fillId="6" borderId="1" xfId="0" applyNumberFormat="1" applyFont="1" applyFill="1" applyBorder="1" applyAlignment="1">
      <alignment horizontal="left" vertical="center"/>
    </xf>
    <xf numFmtId="49" fontId="17" fillId="6" borderId="1" xfId="0" applyNumberFormat="1" applyFont="1" applyFill="1" applyBorder="1" applyAlignment="1">
      <alignment horizontal="left" vertical="center"/>
    </xf>
    <xf numFmtId="166" fontId="17" fillId="6" borderId="1" xfId="0" applyNumberFormat="1" applyFont="1" applyFill="1" applyBorder="1" applyAlignment="1">
      <alignment horizontal="center" vertical="center"/>
    </xf>
    <xf numFmtId="164" fontId="18" fillId="6" borderId="1" xfId="0" quotePrefix="1" applyNumberFormat="1" applyFont="1" applyFill="1" applyBorder="1" applyAlignment="1">
      <alignment horizontal="center"/>
    </xf>
    <xf numFmtId="49" fontId="18" fillId="6" borderId="1" xfId="0" quotePrefix="1" applyNumberFormat="1" applyFont="1" applyFill="1" applyBorder="1" applyAlignment="1">
      <alignment horizontal="center"/>
    </xf>
    <xf numFmtId="49" fontId="19" fillId="6" borderId="1" xfId="0" applyNumberFormat="1" applyFont="1" applyFill="1" applyBorder="1" applyAlignment="1">
      <alignment horizontal="left" vertical="center"/>
    </xf>
    <xf numFmtId="49" fontId="20" fillId="6" borderId="1" xfId="0" applyNumberFormat="1" applyFont="1" applyFill="1" applyBorder="1" applyAlignment="1">
      <alignment horizontal="left" vertical="center"/>
    </xf>
    <xf numFmtId="166" fontId="20" fillId="6" borderId="1" xfId="0" applyNumberFormat="1" applyFont="1" applyFill="1" applyBorder="1" applyAlignment="1">
      <alignment horizontal="center" vertical="center"/>
    </xf>
    <xf numFmtId="164" fontId="21" fillId="6" borderId="1" xfId="0" quotePrefix="1" applyNumberFormat="1" applyFont="1" applyFill="1" applyBorder="1" applyAlignment="1">
      <alignment horizontal="center"/>
    </xf>
    <xf numFmtId="0" fontId="25" fillId="6" borderId="0" xfId="0" applyFont="1" applyFill="1" applyBorder="1" applyAlignment="1">
      <alignment horizontal="left"/>
    </xf>
    <xf numFmtId="0" fontId="25" fillId="6" borderId="0" xfId="0" applyFont="1" applyFill="1" applyBorder="1" applyAlignment="1">
      <alignment horizontal="center"/>
    </xf>
    <xf numFmtId="0" fontId="25" fillId="6" borderId="0" xfId="0" applyFont="1" applyFill="1" applyBorder="1" applyAlignment="1">
      <alignment horizontal="right"/>
    </xf>
    <xf numFmtId="0" fontId="0" fillId="0" borderId="1" xfId="0" applyBorder="1" applyAlignment="1">
      <alignment horizontal="center"/>
    </xf>
    <xf numFmtId="0" fontId="2" fillId="0" borderId="1" xfId="0" applyFont="1" applyBorder="1" applyAlignment="1">
      <alignment horizontal="center"/>
    </xf>
    <xf numFmtId="167" fontId="0" fillId="0" borderId="1" xfId="0" applyNumberFormat="1" applyBorder="1" applyAlignment="1">
      <alignment horizontal="center"/>
    </xf>
    <xf numFmtId="0" fontId="0" fillId="6" borderId="1" xfId="0" applyFill="1" applyBorder="1" applyAlignment="1">
      <alignment horizontal="center"/>
    </xf>
    <xf numFmtId="14" fontId="0" fillId="6" borderId="15" xfId="0" applyNumberFormat="1" applyFill="1" applyBorder="1" applyAlignment="1">
      <alignment horizontal="center"/>
    </xf>
    <xf numFmtId="0" fontId="26" fillId="0" borderId="0" xfId="2" applyFont="1" applyAlignment="1">
      <alignment horizontal="centerContinuous"/>
    </xf>
    <xf numFmtId="0" fontId="26" fillId="0" borderId="0" xfId="2" applyFont="1"/>
    <xf numFmtId="0" fontId="33" fillId="0" borderId="0" xfId="2" applyFont="1"/>
    <xf numFmtId="0" fontId="28" fillId="0" borderId="0" xfId="2" applyFont="1"/>
    <xf numFmtId="0" fontId="34" fillId="0" borderId="0" xfId="2" applyFont="1"/>
    <xf numFmtId="0" fontId="32" fillId="7" borderId="0" xfId="2" applyFill="1"/>
    <xf numFmtId="0" fontId="32" fillId="0" borderId="0" xfId="2"/>
    <xf numFmtId="0" fontId="26" fillId="0" borderId="0" xfId="2" applyFont="1" applyFill="1" applyAlignment="1">
      <alignment horizontal="centerContinuous"/>
    </xf>
    <xf numFmtId="0" fontId="27" fillId="0" borderId="0" xfId="2" applyFont="1" applyFill="1" applyAlignment="1">
      <alignment horizontal="centerContinuous"/>
    </xf>
    <xf numFmtId="0" fontId="28" fillId="0" borderId="0" xfId="2" applyFont="1" applyFill="1"/>
    <xf numFmtId="0" fontId="28" fillId="0" borderId="0" xfId="2" applyFont="1" applyFill="1" applyBorder="1" applyAlignment="1">
      <alignment horizontal="left"/>
    </xf>
    <xf numFmtId="0" fontId="29" fillId="0" borderId="0" xfId="2" applyFont="1" applyFill="1" applyBorder="1"/>
    <xf numFmtId="0" fontId="28" fillId="0" borderId="0" xfId="2" applyFont="1" applyFill="1" applyBorder="1"/>
    <xf numFmtId="0" fontId="31" fillId="0" borderId="0" xfId="2" applyFont="1" applyFill="1" applyBorder="1" applyAlignment="1">
      <alignment horizontal="center"/>
    </xf>
    <xf numFmtId="0" fontId="35" fillId="0" borderId="0" xfId="2" applyFont="1" applyFill="1" applyBorder="1" applyAlignment="1">
      <alignment horizontal="right"/>
    </xf>
    <xf numFmtId="0" fontId="36" fillId="0" borderId="0" xfId="2" applyFont="1" applyFill="1" applyBorder="1" applyAlignment="1">
      <alignment horizontal="center"/>
    </xf>
    <xf numFmtId="164" fontId="37" fillId="0" borderId="0" xfId="2" applyNumberFormat="1" applyFont="1" applyFill="1" applyBorder="1" applyAlignment="1">
      <alignment horizontal="center"/>
    </xf>
    <xf numFmtId="164" fontId="38" fillId="0" borderId="0" xfId="2" applyNumberFormat="1" applyFont="1" applyFill="1" applyBorder="1" applyAlignment="1">
      <alignment horizontal="center"/>
    </xf>
    <xf numFmtId="0" fontId="30" fillId="8" borderId="1" xfId="2" applyFont="1" applyFill="1" applyBorder="1" applyAlignment="1">
      <alignment horizontal="center"/>
    </xf>
    <xf numFmtId="0" fontId="0" fillId="6" borderId="0" xfId="0" applyFill="1" applyAlignment="1"/>
    <xf numFmtId="0" fontId="0" fillId="6" borderId="0" xfId="0" applyFill="1"/>
    <xf numFmtId="167" fontId="2" fillId="6" borderId="0" xfId="0" applyNumberFormat="1" applyFont="1" applyFill="1" applyAlignment="1">
      <alignment horizontal="center"/>
    </xf>
    <xf numFmtId="0" fontId="0" fillId="0" borderId="0" xfId="0" applyFill="1"/>
    <xf numFmtId="0" fontId="39" fillId="10" borderId="19" xfId="0" applyFont="1" applyFill="1" applyBorder="1" applyAlignment="1">
      <alignment horizontal="center" vertical="top" wrapText="1"/>
    </xf>
    <xf numFmtId="0" fontId="41" fillId="11" borderId="19" xfId="0" applyFont="1" applyFill="1" applyBorder="1" applyAlignment="1">
      <alignment horizontal="center"/>
    </xf>
    <xf numFmtId="0" fontId="42" fillId="0" borderId="19" xfId="0" applyNumberFormat="1" applyFont="1" applyBorder="1" applyAlignment="1">
      <alignment horizontal="right"/>
    </xf>
    <xf numFmtId="0" fontId="42" fillId="12" borderId="19" xfId="0" applyNumberFormat="1" applyFont="1" applyFill="1" applyBorder="1" applyAlignment="1">
      <alignment horizontal="right"/>
    </xf>
    <xf numFmtId="0" fontId="43" fillId="0" borderId="19" xfId="0" applyFont="1" applyBorder="1" applyAlignment="1">
      <alignment horizontal="left" wrapText="1"/>
    </xf>
    <xf numFmtId="0" fontId="46" fillId="13" borderId="19" xfId="0" applyFont="1" applyFill="1" applyBorder="1" applyAlignment="1">
      <alignment vertical="top" wrapText="1"/>
    </xf>
    <xf numFmtId="0" fontId="0" fillId="0" borderId="0"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wrapText="1"/>
    </xf>
    <xf numFmtId="0" fontId="35" fillId="14" borderId="0" xfId="2" applyFont="1" applyFill="1" applyBorder="1" applyAlignment="1">
      <alignment horizontal="right"/>
    </xf>
    <xf numFmtId="164" fontId="37" fillId="14" borderId="0" xfId="2" applyNumberFormat="1" applyFont="1" applyFill="1" applyBorder="1" applyAlignment="1">
      <alignment horizontal="center"/>
    </xf>
    <xf numFmtId="0" fontId="42" fillId="15" borderId="19" xfId="0" applyNumberFormat="1" applyFont="1" applyFill="1" applyBorder="1" applyAlignment="1">
      <alignment horizontal="right"/>
    </xf>
    <xf numFmtId="2" fontId="2" fillId="3" borderId="9" xfId="0" applyNumberFormat="1" applyFont="1" applyFill="1" applyBorder="1" applyAlignment="1">
      <alignment horizontal="right" wrapText="1"/>
    </xf>
    <xf numFmtId="164" fontId="0" fillId="0" borderId="0" xfId="0" applyNumberForma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14" fontId="0" fillId="0" borderId="6" xfId="0" applyNumberFormat="1" applyBorder="1" applyAlignment="1">
      <alignment horizontal="left" wrapText="1"/>
    </xf>
    <xf numFmtId="164" fontId="0" fillId="0" borderId="6" xfId="0" applyNumberFormat="1" applyBorder="1" applyAlignment="1">
      <alignment horizontal="left" wrapText="1"/>
    </xf>
    <xf numFmtId="0" fontId="0" fillId="0" borderId="7" xfId="0" applyBorder="1" applyAlignment="1">
      <alignment horizontal="left" wrapText="1"/>
    </xf>
    <xf numFmtId="2" fontId="2" fillId="3" borderId="9" xfId="0" applyNumberFormat="1" applyFont="1" applyFill="1" applyBorder="1" applyAlignment="1">
      <alignment horizontal="right"/>
    </xf>
    <xf numFmtId="2" fontId="2" fillId="3" borderId="4" xfId="0" applyNumberFormat="1" applyFont="1" applyFill="1" applyBorder="1" applyAlignment="1">
      <alignment horizontal="right"/>
    </xf>
    <xf numFmtId="44" fontId="2" fillId="3" borderId="1" xfId="0" applyNumberFormat="1" applyFont="1" applyFill="1" applyBorder="1" applyAlignment="1">
      <alignment horizontal="right"/>
    </xf>
    <xf numFmtId="14" fontId="0" fillId="0" borderId="0" xfId="0" quotePrefix="1" applyNumberFormat="1" applyBorder="1" applyAlignment="1">
      <alignment horizontal="left"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44" fontId="0" fillId="0" borderId="0" xfId="1" applyFont="1" applyAlignment="1">
      <alignment horizontal="center"/>
    </xf>
    <xf numFmtId="0" fontId="7" fillId="0" borderId="0" xfId="0" applyFont="1" applyAlignment="1">
      <alignment horizontal="left"/>
    </xf>
    <xf numFmtId="0" fontId="0" fillId="0" borderId="0" xfId="0" applyBorder="1" applyAlignment="1">
      <alignment horizontal="left"/>
    </xf>
    <xf numFmtId="0" fontId="0" fillId="0" borderId="8" xfId="0" applyBorder="1" applyAlignment="1">
      <alignment horizontal="left"/>
    </xf>
    <xf numFmtId="0" fontId="6" fillId="0" borderId="0" xfId="0" applyFont="1" applyBorder="1" applyAlignment="1">
      <alignment horizontal="center" wrapText="1"/>
    </xf>
    <xf numFmtId="14" fontId="0" fillId="0" borderId="0" xfId="0" applyNumberFormat="1" applyBorder="1" applyAlignment="1">
      <alignment vertical="top" wrapText="1"/>
    </xf>
    <xf numFmtId="14" fontId="0" fillId="0" borderId="9" xfId="0" applyNumberFormat="1" applyBorder="1" applyAlignment="1">
      <alignment vertical="top" wrapText="1"/>
    </xf>
    <xf numFmtId="0" fontId="4" fillId="0" borderId="8" xfId="0" applyFont="1" applyBorder="1" applyAlignment="1">
      <alignment vertical="top"/>
    </xf>
    <xf numFmtId="0" fontId="4" fillId="0" borderId="0" xfId="0" applyFont="1" applyBorder="1" applyAlignment="1">
      <alignment vertical="top"/>
    </xf>
    <xf numFmtId="0" fontId="0" fillId="0" borderId="0" xfId="0"/>
    <xf numFmtId="0" fontId="47" fillId="0" borderId="0" xfId="0" applyFont="1" applyBorder="1" applyProtection="1"/>
    <xf numFmtId="0" fontId="0" fillId="0" borderId="0" xfId="0" applyBorder="1"/>
    <xf numFmtId="0" fontId="0" fillId="0" borderId="0" xfId="0" applyAlignment="1">
      <alignment horizontal="left" wrapText="1"/>
    </xf>
    <xf numFmtId="14" fontId="0" fillId="5" borderId="0" xfId="0" applyNumberFormat="1" applyFill="1" applyBorder="1" applyAlignment="1">
      <alignment wrapText="1"/>
    </xf>
    <xf numFmtId="14" fontId="0" fillId="5" borderId="9" xfId="0" applyNumberFormat="1" applyFill="1" applyBorder="1" applyAlignment="1">
      <alignment wrapText="1"/>
    </xf>
    <xf numFmtId="0" fontId="0" fillId="5" borderId="0" xfId="0" applyFill="1" applyBorder="1" applyAlignment="1">
      <alignment vertical="center" wrapText="1"/>
    </xf>
    <xf numFmtId="0" fontId="0" fillId="5" borderId="9" xfId="0" applyFill="1" applyBorder="1" applyAlignment="1">
      <alignment vertical="center" wrapText="1"/>
    </xf>
    <xf numFmtId="14" fontId="0" fillId="14" borderId="0" xfId="0" applyNumberFormat="1" applyFill="1" applyBorder="1" applyAlignment="1">
      <alignment wrapText="1"/>
    </xf>
    <xf numFmtId="14" fontId="0" fillId="14" borderId="0" xfId="0" applyNumberFormat="1" applyFill="1" applyBorder="1" applyAlignment="1">
      <alignment vertical="top" wrapText="1"/>
    </xf>
    <xf numFmtId="0" fontId="0" fillId="0" borderId="0" xfId="0" applyAlignment="1">
      <alignment vertical="top"/>
    </xf>
    <xf numFmtId="0" fontId="0" fillId="0" borderId="6" xfId="0" applyBorder="1" applyAlignment="1">
      <alignment wrapText="1"/>
    </xf>
    <xf numFmtId="0" fontId="0" fillId="0" borderId="7" xfId="0" applyBorder="1" applyAlignment="1">
      <alignment wrapText="1"/>
    </xf>
    <xf numFmtId="0" fontId="0" fillId="0" borderId="5" xfId="0" applyBorder="1" applyAlignment="1"/>
    <xf numFmtId="2" fontId="2" fillId="14" borderId="4" xfId="1" applyNumberFormat="1" applyFont="1" applyFill="1" applyBorder="1" applyAlignment="1">
      <alignment vertical="center"/>
    </xf>
    <xf numFmtId="0" fontId="0" fillId="5" borderId="6" xfId="0" applyFill="1" applyBorder="1" applyAlignment="1">
      <alignment wrapText="1"/>
    </xf>
    <xf numFmtId="165" fontId="0" fillId="14" borderId="9" xfId="0" applyNumberFormat="1" applyFill="1" applyBorder="1"/>
    <xf numFmtId="167" fontId="0" fillId="14" borderId="0" xfId="0" quotePrefix="1" applyNumberFormat="1" applyFill="1" applyAlignment="1">
      <alignment horizontal="center"/>
    </xf>
    <xf numFmtId="167" fontId="0" fillId="14" borderId="0" xfId="0" quotePrefix="1" applyNumberFormat="1" applyFill="1" applyBorder="1" applyAlignment="1">
      <alignment horizontal="center"/>
    </xf>
    <xf numFmtId="9" fontId="8" fillId="14" borderId="0" xfId="0" applyNumberFormat="1" applyFont="1" applyFill="1" applyBorder="1" applyAlignment="1">
      <alignment horizontal="center"/>
    </xf>
    <xf numFmtId="0" fontId="0" fillId="0" borderId="8" xfId="0" applyBorder="1" applyAlignment="1"/>
    <xf numFmtId="0" fontId="0" fillId="0" borderId="0" xfId="0" applyBorder="1" applyAlignment="1"/>
    <xf numFmtId="0" fontId="0" fillId="0" borderId="9" xfId="0" applyBorder="1" applyAlignment="1"/>
    <xf numFmtId="0" fontId="2" fillId="14" borderId="0" xfId="0" quotePrefix="1" applyFont="1" applyFill="1" applyBorder="1"/>
    <xf numFmtId="44" fontId="2" fillId="17" borderId="0" xfId="0" applyNumberFormat="1" applyFont="1" applyFill="1" applyBorder="1"/>
    <xf numFmtId="0" fontId="0" fillId="0" borderId="9" xfId="0" applyBorder="1" applyAlignment="1">
      <alignment wrapText="1"/>
    </xf>
    <xf numFmtId="0" fontId="0" fillId="0" borderId="0" xfId="0" applyBorder="1" applyAlignment="1">
      <alignment horizontal="left" wrapText="1"/>
    </xf>
    <xf numFmtId="0" fontId="9" fillId="0" borderId="0" xfId="0" applyFont="1" applyBorder="1" applyAlignment="1">
      <alignment horizontal="left" wrapText="1"/>
    </xf>
    <xf numFmtId="0" fontId="9" fillId="0" borderId="8" xfId="0" applyFont="1" applyBorder="1" applyAlignment="1">
      <alignment horizontal="center" wrapText="1"/>
    </xf>
    <xf numFmtId="0" fontId="9" fillId="0" borderId="0" xfId="0" applyFont="1" applyBorder="1" applyAlignment="1">
      <alignment horizontal="center" wrapText="1"/>
    </xf>
    <xf numFmtId="0" fontId="9" fillId="0" borderId="9" xfId="0" applyFont="1" applyBorder="1" applyAlignment="1">
      <alignment horizontal="center" wrapText="1"/>
    </xf>
    <xf numFmtId="0" fontId="11" fillId="0" borderId="8" xfId="0" applyFont="1" applyBorder="1" applyAlignment="1">
      <alignment horizontal="left" wrapText="1"/>
    </xf>
    <xf numFmtId="0" fontId="11" fillId="0" borderId="0" xfId="0" applyFont="1" applyBorder="1" applyAlignment="1">
      <alignment horizontal="left" wrapText="1"/>
    </xf>
    <xf numFmtId="0" fontId="0" fillId="0" borderId="8" xfId="0" applyBorder="1" applyAlignment="1">
      <alignment horizontal="left"/>
    </xf>
    <xf numFmtId="0" fontId="0" fillId="0" borderId="0" xfId="0" applyBorder="1" applyAlignment="1">
      <alignment horizontal="left"/>
    </xf>
    <xf numFmtId="0" fontId="51" fillId="16" borderId="23" xfId="0" applyFont="1" applyFill="1" applyBorder="1" applyAlignment="1" applyProtection="1">
      <alignment horizontal="center" vertical="center" wrapText="1"/>
    </xf>
    <xf numFmtId="0" fontId="51" fillId="16" borderId="0" xfId="0" applyFont="1" applyFill="1" applyBorder="1" applyAlignment="1" applyProtection="1">
      <alignment horizontal="center" vertical="center" wrapText="1"/>
    </xf>
    <xf numFmtId="0" fontId="0" fillId="14" borderId="0" xfId="0" applyFill="1" applyBorder="1" applyAlignment="1">
      <alignment horizontal="center" vertical="center"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0" fillId="0" borderId="0" xfId="0" applyAlignment="1">
      <alignment horizontal="left"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14" fontId="0" fillId="14" borderId="0" xfId="0" applyNumberFormat="1" applyFill="1" applyBorder="1" applyAlignment="1">
      <alignment horizontal="center" vertical="top" wrapText="1"/>
    </xf>
    <xf numFmtId="0" fontId="4" fillId="3" borderId="8" xfId="0" applyFont="1" applyFill="1" applyBorder="1" applyAlignment="1">
      <alignment horizontal="left"/>
    </xf>
    <xf numFmtId="0" fontId="4" fillId="3"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3" fillId="0" borderId="8" xfId="0" applyFont="1" applyBorder="1" applyAlignment="1">
      <alignment horizontal="left" wrapText="1"/>
    </xf>
    <xf numFmtId="0" fontId="3" fillId="0" borderId="0" xfId="0" applyFont="1" applyBorder="1" applyAlignment="1">
      <alignment horizontal="left" wrapText="1"/>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0" fillId="0" borderId="8"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44" fontId="0" fillId="0" borderId="0" xfId="1" applyFont="1" applyAlignment="1">
      <alignment horizontal="center"/>
    </xf>
    <xf numFmtId="0" fontId="7" fillId="0" borderId="0" xfId="0" applyFont="1" applyAlignment="1">
      <alignment horizontal="left"/>
    </xf>
    <xf numFmtId="0" fontId="47" fillId="2" borderId="2" xfId="0" applyFont="1" applyFill="1" applyBorder="1" applyAlignment="1">
      <alignment horizontal="center" vertical="justify" wrapText="1"/>
    </xf>
    <xf numFmtId="0" fontId="47" fillId="2" borderId="3" xfId="0" applyFont="1" applyFill="1" applyBorder="1" applyAlignment="1">
      <alignment horizontal="center" vertical="justify" wrapText="1"/>
    </xf>
    <xf numFmtId="0" fontId="47" fillId="2" borderId="4" xfId="0" applyFont="1" applyFill="1" applyBorder="1" applyAlignment="1">
      <alignment horizontal="center" vertical="justify" wrapText="1"/>
    </xf>
    <xf numFmtId="0" fontId="47" fillId="2" borderId="8" xfId="0" applyFont="1" applyFill="1" applyBorder="1" applyAlignment="1">
      <alignment horizontal="center" vertical="justify" wrapText="1"/>
    </xf>
    <xf numFmtId="0" fontId="47" fillId="2" borderId="0" xfId="0" applyFont="1" applyFill="1" applyBorder="1" applyAlignment="1">
      <alignment horizontal="center" vertical="justify" wrapText="1"/>
    </xf>
    <xf numFmtId="0" fontId="47" fillId="2" borderId="9" xfId="0" applyFont="1" applyFill="1" applyBorder="1" applyAlignment="1">
      <alignment horizontal="center" vertical="justify" wrapText="1"/>
    </xf>
    <xf numFmtId="0" fontId="4" fillId="0" borderId="8" xfId="0" applyFont="1" applyBorder="1" applyAlignment="1">
      <alignment horizontal="left" vertical="top"/>
    </xf>
    <xf numFmtId="0" fontId="4" fillId="0" borderId="0" xfId="0" applyFont="1" applyBorder="1" applyAlignment="1">
      <alignment horizontal="left" vertical="top"/>
    </xf>
    <xf numFmtId="0" fontId="0" fillId="0" borderId="9" xfId="0" applyBorder="1" applyAlignment="1">
      <alignment horizontal="left" wrapText="1"/>
    </xf>
    <xf numFmtId="0" fontId="0" fillId="0" borderId="8" xfId="0" applyBorder="1" applyAlignment="1">
      <alignment horizontal="left"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xf>
    <xf numFmtId="0" fontId="2" fillId="0" borderId="0" xfId="0" applyFont="1" applyBorder="1" applyAlignment="1">
      <alignment horizontal="left"/>
    </xf>
    <xf numFmtId="0" fontId="0" fillId="0" borderId="14" xfId="0" applyBorder="1" applyAlignment="1">
      <alignment horizontal="left"/>
    </xf>
    <xf numFmtId="0" fontId="0" fillId="0" borderId="10" xfId="0" applyBorder="1" applyAlignment="1">
      <alignment horizontal="left"/>
    </xf>
    <xf numFmtId="49" fontId="0" fillId="0" borderId="14" xfId="0" applyNumberFormat="1" applyBorder="1" applyAlignment="1">
      <alignment horizontal="left" wrapText="1"/>
    </xf>
    <xf numFmtId="49" fontId="0" fillId="0" borderId="10" xfId="0" applyNumberFormat="1" applyBorder="1" applyAlignment="1">
      <alignment horizontal="left" wrapText="1"/>
    </xf>
    <xf numFmtId="0" fontId="2" fillId="0" borderId="3" xfId="0" applyFont="1" applyBorder="1" applyAlignment="1">
      <alignment horizontal="center"/>
    </xf>
    <xf numFmtId="0" fontId="0" fillId="17" borderId="0" xfId="0" applyFill="1" applyAlignment="1">
      <alignment horizontal="left" wrapText="1"/>
    </xf>
    <xf numFmtId="167" fontId="2" fillId="6" borderId="0" xfId="0" applyNumberFormat="1" applyFont="1" applyFill="1" applyAlignment="1">
      <alignment horizontal="center"/>
    </xf>
    <xf numFmtId="0" fontId="0" fillId="0" borderId="3" xfId="0" applyBorder="1" applyAlignment="1">
      <alignment horizontal="left"/>
    </xf>
    <xf numFmtId="0" fontId="2" fillId="6" borderId="3" xfId="0" applyFont="1" applyFill="1" applyBorder="1" applyAlignment="1">
      <alignment horizontal="center"/>
    </xf>
    <xf numFmtId="0" fontId="0" fillId="6" borderId="3" xfId="0" applyFill="1" applyBorder="1" applyAlignment="1">
      <alignment horizontal="left"/>
    </xf>
    <xf numFmtId="0" fontId="0" fillId="0" borderId="3" xfId="0" applyBorder="1" applyAlignment="1">
      <alignment horizontal="center"/>
    </xf>
    <xf numFmtId="167" fontId="2" fillId="6" borderId="3" xfId="0" applyNumberFormat="1" applyFont="1" applyFill="1" applyBorder="1" applyAlignment="1">
      <alignment horizontal="center"/>
    </xf>
    <xf numFmtId="49" fontId="12" fillId="0" borderId="0" xfId="0" applyNumberFormat="1" applyFont="1" applyAlignment="1">
      <alignment horizontal="center" vertical="center"/>
    </xf>
    <xf numFmtId="49" fontId="16" fillId="0" borderId="3"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0" fillId="0" borderId="0" xfId="0" applyAlignment="1">
      <alignment horizontal="left"/>
    </xf>
    <xf numFmtId="0" fontId="39" fillId="9" borderId="16" xfId="0" applyFont="1" applyFill="1" applyBorder="1" applyAlignment="1">
      <alignment vertical="top" wrapText="1"/>
    </xf>
    <xf numFmtId="0" fontId="39" fillId="9" borderId="17" xfId="0" applyFont="1" applyFill="1" applyBorder="1" applyAlignment="1">
      <alignment vertical="top" wrapText="1"/>
    </xf>
    <xf numFmtId="0" fontId="39" fillId="9" borderId="18" xfId="0" applyFont="1" applyFill="1" applyBorder="1" applyAlignment="1">
      <alignment vertical="top" wrapText="1"/>
    </xf>
    <xf numFmtId="0" fontId="40" fillId="9" borderId="16" xfId="0" applyFont="1" applyFill="1" applyBorder="1" applyAlignment="1">
      <alignment vertical="top" wrapText="1"/>
    </xf>
    <xf numFmtId="0" fontId="40" fillId="9" borderId="17" xfId="0" applyFont="1" applyFill="1" applyBorder="1" applyAlignment="1">
      <alignment vertical="top" wrapText="1"/>
    </xf>
    <xf numFmtId="0" fontId="40" fillId="9" borderId="18" xfId="0" applyFont="1" applyFill="1" applyBorder="1" applyAlignment="1">
      <alignment vertical="top" wrapText="1"/>
    </xf>
    <xf numFmtId="0" fontId="44" fillId="10" borderId="16" xfId="0" applyFont="1" applyFill="1" applyBorder="1" applyAlignment="1">
      <alignment horizontal="right" vertical="center" wrapText="1"/>
    </xf>
    <xf numFmtId="0" fontId="44" fillId="10" borderId="17" xfId="0" applyFont="1" applyFill="1" applyBorder="1" applyAlignment="1">
      <alignment horizontal="right" vertical="center" wrapText="1"/>
    </xf>
    <xf numFmtId="0" fontId="44" fillId="10" borderId="18" xfId="0" applyFont="1" applyFill="1" applyBorder="1" applyAlignment="1">
      <alignment horizontal="right" vertical="center" wrapText="1"/>
    </xf>
    <xf numFmtId="0" fontId="45" fillId="13" borderId="16" xfId="0" applyFont="1" applyFill="1" applyBorder="1" applyAlignment="1">
      <alignment wrapText="1"/>
    </xf>
    <xf numFmtId="0" fontId="45" fillId="13" borderId="17" xfId="0" applyFont="1" applyFill="1" applyBorder="1" applyAlignment="1">
      <alignment wrapText="1"/>
    </xf>
    <xf numFmtId="0" fontId="45" fillId="13" borderId="18" xfId="0" applyFont="1" applyFill="1" applyBorder="1" applyAlignment="1">
      <alignment wrapText="1"/>
    </xf>
    <xf numFmtId="0" fontId="46" fillId="13" borderId="16" xfId="0" applyFont="1" applyFill="1" applyBorder="1" applyAlignment="1">
      <alignment vertical="top" wrapText="1"/>
    </xf>
    <xf numFmtId="0" fontId="46" fillId="13" borderId="17" xfId="0" applyFont="1" applyFill="1" applyBorder="1" applyAlignment="1">
      <alignment vertical="top" wrapText="1"/>
    </xf>
    <xf numFmtId="0" fontId="46" fillId="13" borderId="18" xfId="0" applyFont="1" applyFill="1" applyBorder="1" applyAlignment="1">
      <alignment vertical="top" wrapText="1"/>
    </xf>
    <xf numFmtId="0" fontId="46" fillId="13" borderId="20" xfId="0" applyFont="1" applyFill="1" applyBorder="1" applyAlignment="1">
      <alignment vertical="top" wrapText="1"/>
    </xf>
    <xf numFmtId="0" fontId="46" fillId="13" borderId="21" xfId="0" applyFont="1" applyFill="1" applyBorder="1" applyAlignment="1">
      <alignment vertical="top" wrapText="1"/>
    </xf>
    <xf numFmtId="0" fontId="46" fillId="13" borderId="22" xfId="0" applyFont="1" applyFill="1" applyBorder="1" applyAlignment="1">
      <alignment vertical="top" wrapText="1"/>
    </xf>
    <xf numFmtId="0" fontId="44" fillId="9" borderId="16" xfId="0" applyFont="1" applyFill="1" applyBorder="1" applyAlignment="1">
      <alignment horizontal="right" vertical="top" wrapText="1"/>
    </xf>
    <xf numFmtId="0" fontId="44" fillId="9" borderId="17" xfId="0" applyFont="1" applyFill="1" applyBorder="1" applyAlignment="1">
      <alignment horizontal="right" vertical="top" wrapText="1"/>
    </xf>
    <xf numFmtId="0" fontId="44" fillId="9" borderId="18" xfId="0" applyFont="1" applyFill="1" applyBorder="1" applyAlignment="1">
      <alignment horizontal="right" vertical="top" wrapText="1"/>
    </xf>
    <xf numFmtId="0" fontId="13" fillId="0" borderId="0" xfId="0" applyFont="1" applyAlignment="1">
      <alignment horizontal="center"/>
    </xf>
    <xf numFmtId="0" fontId="2" fillId="0" borderId="1"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15" xfId="0" applyFont="1" applyBorder="1" applyAlignment="1">
      <alignment horizontal="center"/>
    </xf>
  </cellXfs>
  <cellStyles count="3">
    <cellStyle name="Normale" xfId="0" builtinId="0"/>
    <cellStyle name="Normale 2" xfId="2"/>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1</xdr:row>
      <xdr:rowOff>108854</xdr:rowOff>
    </xdr:from>
    <xdr:to>
      <xdr:col>1</xdr:col>
      <xdr:colOff>174117</xdr:colOff>
      <xdr:row>1</xdr:row>
      <xdr:rowOff>582564</xdr:rowOff>
    </xdr:to>
    <xdr:pic>
      <xdr:nvPicPr>
        <xdr:cNvPr id="2" name="Immagine 1" descr="Stemma colori"/>
        <xdr:cNvPicPr/>
      </xdr:nvPicPr>
      <xdr:blipFill>
        <a:blip xmlns:r="http://schemas.openxmlformats.org/officeDocument/2006/relationships" r:embed="rId1">
          <a:extLst>
            <a:ext uri="{28A0092B-C50C-407E-A947-70E740481C1C}">
              <a14:useLocalDpi xmlns:a14="http://schemas.microsoft.com/office/drawing/2010/main" val="0"/>
            </a:ext>
          </a:extLst>
        </a:blip>
        <a:srcRect r="84109"/>
        <a:stretch>
          <a:fillRect/>
        </a:stretch>
      </xdr:blipFill>
      <xdr:spPr bwMode="auto">
        <a:xfrm>
          <a:off x="68035" y="299354"/>
          <a:ext cx="718403" cy="473710"/>
        </a:xfrm>
        <a:prstGeom prst="rect">
          <a:avLst/>
        </a:prstGeom>
        <a:noFill/>
        <a:ln>
          <a:noFill/>
        </a:ln>
      </xdr:spPr>
    </xdr:pic>
    <xdr:clientData/>
  </xdr:twoCellAnchor>
  <xdr:twoCellAnchor editAs="oneCell">
    <xdr:from>
      <xdr:col>10</xdr:col>
      <xdr:colOff>153473</xdr:colOff>
      <xdr:row>1</xdr:row>
      <xdr:rowOff>108854</xdr:rowOff>
    </xdr:from>
    <xdr:to>
      <xdr:col>10</xdr:col>
      <xdr:colOff>864673</xdr:colOff>
      <xdr:row>1</xdr:row>
      <xdr:rowOff>582564</xdr:rowOff>
    </xdr:to>
    <xdr:pic>
      <xdr:nvPicPr>
        <xdr:cNvPr id="3" name="Immagine 2" descr="Stemma colori"/>
        <xdr:cNvPicPr/>
      </xdr:nvPicPr>
      <xdr:blipFill>
        <a:blip xmlns:r="http://schemas.openxmlformats.org/officeDocument/2006/relationships" r:embed="rId1">
          <a:extLst>
            <a:ext uri="{28A0092B-C50C-407E-A947-70E740481C1C}">
              <a14:useLocalDpi xmlns:a14="http://schemas.microsoft.com/office/drawing/2010/main" val="0"/>
            </a:ext>
          </a:extLst>
        </a:blip>
        <a:srcRect r="84109"/>
        <a:stretch>
          <a:fillRect/>
        </a:stretch>
      </xdr:blipFill>
      <xdr:spPr bwMode="auto">
        <a:xfrm>
          <a:off x="8222509" y="299354"/>
          <a:ext cx="711200" cy="4737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50</xdr:row>
      <xdr:rowOff>95250</xdr:rowOff>
    </xdr:from>
    <xdr:to>
      <xdr:col>2</xdr:col>
      <xdr:colOff>47625</xdr:colOff>
      <xdr:row>52</xdr:row>
      <xdr:rowOff>85725</xdr:rowOff>
    </xdr:to>
    <xdr:pic>
      <xdr:nvPicPr>
        <xdr:cNvPr id="2" name="Picture 8" descr="logo_0"/>
        <xdr:cNvPicPr>
          <a:picLocks noChangeAspect="1" noChangeArrowheads="1"/>
        </xdr:cNvPicPr>
      </xdr:nvPicPr>
      <xdr:blipFill>
        <a:blip xmlns:r="http://schemas.openxmlformats.org/officeDocument/2006/relationships" r:embed="rId1" cstate="print"/>
        <a:srcRect/>
        <a:stretch>
          <a:fillRect/>
        </a:stretch>
      </xdr:blipFill>
      <xdr:spPr bwMode="auto">
        <a:xfrm>
          <a:off x="47625" y="8734425"/>
          <a:ext cx="1152525" cy="314325"/>
        </a:xfrm>
        <a:prstGeom prst="rect">
          <a:avLst/>
        </a:prstGeom>
        <a:noFill/>
        <a:ln w="9525">
          <a:noFill/>
          <a:miter lim="800000"/>
          <a:headEnd/>
          <a:tailEnd/>
        </a:ln>
      </xdr:spPr>
    </xdr:pic>
    <xdr:clientData/>
  </xdr:twoCellAnchor>
  <xdr:twoCellAnchor editAs="oneCell">
    <xdr:from>
      <xdr:col>5</xdr:col>
      <xdr:colOff>161925</xdr:colOff>
      <xdr:row>49</xdr:row>
      <xdr:rowOff>0</xdr:rowOff>
    </xdr:from>
    <xdr:to>
      <xdr:col>16</xdr:col>
      <xdr:colOff>600075</xdr:colOff>
      <xdr:row>78</xdr:row>
      <xdr:rowOff>19050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5715000" y="9496425"/>
          <a:ext cx="7143750" cy="5543550"/>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dati5.istat.it/OECDStat_Metadata/ShowMetadata.ashx?Dataset=DCSC_FABBRESID_1&amp;Coords=%5bTIPO_DATO7%5d.%5bCONS_CST1%5d&amp;ShowOnWeb=true&amp;Lang=fr"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dati5.istat.it/OECDStat_Metadata/ShowMetadata.ashx?Dataset=DCSC_FABBRESID_1&amp;Coords=%5bTIPO_DATO7%5d.%5bCONS_CST%5d&amp;ShowOnWeb=true&amp;Lang=fr" TargetMode="External"/><Relationship Id="rId1" Type="http://schemas.openxmlformats.org/officeDocument/2006/relationships/hyperlink" Target="http://dati5.istat.it/OECDStat_Metadata/ShowMetadata.ashx?Dataset=DCSC_FABBRESID_1&amp;ShowOnWeb=true&amp;Lang=f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tabSelected="1" view="pageBreakPreview" topLeftCell="A47" zoomScale="130" zoomScaleNormal="55" zoomScaleSheetLayoutView="130" workbookViewId="0">
      <selection activeCell="B68" sqref="B68"/>
    </sheetView>
  </sheetViews>
  <sheetFormatPr defaultRowHeight="15" x14ac:dyDescent="0.25"/>
  <cols>
    <col min="1" max="1" width="9.140625" customWidth="1"/>
    <col min="2" max="2" width="13.28515625" customWidth="1"/>
    <col min="3" max="3" width="3.85546875" customWidth="1"/>
    <col min="4" max="4" width="12.85546875" customWidth="1"/>
    <col min="5" max="5" width="2.5703125" customWidth="1"/>
    <col min="6" max="6" width="13.42578125" customWidth="1"/>
    <col min="7" max="7" width="10.140625" customWidth="1"/>
    <col min="8" max="8" width="20.7109375" customWidth="1"/>
    <col min="9" max="9" width="13.140625" customWidth="1"/>
    <col min="10" max="10" width="21.5703125" customWidth="1"/>
    <col min="11" max="11" width="14.42578125" customWidth="1"/>
    <col min="21" max="21" width="13.140625" customWidth="1"/>
  </cols>
  <sheetData>
    <row r="1" spans="1:27" ht="15" customHeight="1" x14ac:dyDescent="0.25">
      <c r="A1" s="219" t="s">
        <v>286</v>
      </c>
      <c r="B1" s="220"/>
      <c r="C1" s="220"/>
      <c r="D1" s="220"/>
      <c r="E1" s="220"/>
      <c r="F1" s="220"/>
      <c r="G1" s="220"/>
      <c r="H1" s="220"/>
      <c r="I1" s="220"/>
      <c r="J1" s="220"/>
      <c r="K1" s="221"/>
    </row>
    <row r="2" spans="1:27" ht="79.5" customHeight="1" x14ac:dyDescent="0.25">
      <c r="A2" s="222"/>
      <c r="B2" s="223"/>
      <c r="C2" s="223"/>
      <c r="D2" s="223"/>
      <c r="E2" s="223"/>
      <c r="F2" s="223"/>
      <c r="G2" s="223"/>
      <c r="H2" s="223"/>
      <c r="I2" s="223"/>
      <c r="J2" s="223"/>
      <c r="K2" s="224"/>
    </row>
    <row r="3" spans="1:27" x14ac:dyDescent="0.25">
      <c r="A3" s="17"/>
      <c r="B3" s="9"/>
      <c r="C3" s="9"/>
      <c r="D3" s="9"/>
      <c r="E3" s="9"/>
      <c r="F3" s="9"/>
      <c r="G3" s="9"/>
      <c r="H3" s="9"/>
      <c r="I3" s="9"/>
      <c r="J3" s="9"/>
      <c r="K3" s="16"/>
    </row>
    <row r="4" spans="1:27" x14ac:dyDescent="0.25">
      <c r="A4" s="199" t="s">
        <v>293</v>
      </c>
      <c r="B4" s="200"/>
      <c r="C4" s="200"/>
      <c r="D4" s="200"/>
      <c r="E4" s="200"/>
      <c r="F4" s="200"/>
      <c r="G4" s="200"/>
      <c r="H4" s="200"/>
      <c r="I4" s="200"/>
      <c r="J4" s="200"/>
      <c r="K4" s="201"/>
    </row>
    <row r="5" spans="1:27" ht="62.25" customHeight="1" x14ac:dyDescent="0.25">
      <c r="A5" s="202" t="s">
        <v>287</v>
      </c>
      <c r="B5" s="203"/>
      <c r="C5" s="203"/>
      <c r="D5" s="203"/>
      <c r="E5" s="203"/>
      <c r="F5" s="203"/>
      <c r="G5" s="203"/>
      <c r="H5" s="203"/>
      <c r="I5" s="203"/>
      <c r="J5" s="203"/>
      <c r="K5" s="204"/>
      <c r="L5" s="153"/>
      <c r="M5" s="153"/>
      <c r="N5" s="153"/>
    </row>
    <row r="6" spans="1:27" ht="62.25" customHeight="1" x14ac:dyDescent="0.25">
      <c r="A6" s="188" t="s">
        <v>310</v>
      </c>
      <c r="B6" s="189"/>
      <c r="C6" s="189"/>
      <c r="D6" s="189"/>
      <c r="E6" s="189"/>
      <c r="F6" s="189"/>
      <c r="G6" s="189"/>
      <c r="H6" s="189"/>
      <c r="I6" s="189"/>
      <c r="J6" s="189"/>
      <c r="K6" s="189"/>
      <c r="L6" s="153"/>
      <c r="M6" s="153"/>
      <c r="N6" s="153"/>
      <c r="O6" s="154"/>
    </row>
    <row r="7" spans="1:27" ht="38.25" customHeight="1" x14ac:dyDescent="0.25">
      <c r="A7" s="181" t="s">
        <v>314</v>
      </c>
      <c r="B7" s="182"/>
      <c r="C7" s="182"/>
      <c r="D7" s="182"/>
      <c r="E7" s="182"/>
      <c r="F7" s="182"/>
      <c r="G7" s="182"/>
      <c r="H7" s="182"/>
      <c r="I7" s="182"/>
      <c r="J7" s="182"/>
      <c r="K7" s="183"/>
      <c r="L7" s="153"/>
      <c r="M7" s="153"/>
      <c r="N7" s="153"/>
    </row>
    <row r="8" spans="1:27" ht="66.75" customHeight="1" x14ac:dyDescent="0.25">
      <c r="A8" s="181" t="s">
        <v>3</v>
      </c>
      <c r="B8" s="182"/>
      <c r="C8" s="182"/>
      <c r="D8" s="182"/>
      <c r="E8" s="182"/>
      <c r="F8" s="182"/>
      <c r="G8" s="182"/>
      <c r="H8" s="182"/>
      <c r="I8" s="182"/>
      <c r="J8" s="182"/>
      <c r="K8" s="183"/>
      <c r="S8" s="5"/>
      <c r="T8" s="5"/>
      <c r="U8" s="5"/>
    </row>
    <row r="9" spans="1:27" ht="24.75" customHeight="1" x14ac:dyDescent="0.25">
      <c r="A9" s="191" t="s">
        <v>294</v>
      </c>
      <c r="B9" s="192"/>
      <c r="C9" s="192"/>
      <c r="D9" s="192"/>
      <c r="E9" s="192"/>
      <c r="F9" s="192"/>
      <c r="G9" s="159"/>
      <c r="H9" s="159"/>
      <c r="I9" s="190"/>
      <c r="J9" s="190"/>
      <c r="K9" s="160"/>
      <c r="V9" s="193"/>
      <c r="W9" s="193"/>
      <c r="X9" s="193"/>
    </row>
    <row r="10" spans="1:27" s="153" customFormat="1" ht="8.25" customHeight="1" x14ac:dyDescent="0.25">
      <c r="A10" s="142"/>
      <c r="B10" s="143"/>
      <c r="C10" s="143"/>
      <c r="D10" s="143"/>
      <c r="E10" s="143"/>
      <c r="F10" s="143"/>
      <c r="G10" s="143"/>
      <c r="H10" s="143"/>
      <c r="I10" s="143"/>
      <c r="J10" s="143"/>
      <c r="K10" s="143"/>
      <c r="V10" s="156"/>
      <c r="W10" s="156"/>
      <c r="X10" s="156"/>
    </row>
    <row r="11" spans="1:27" s="153" customFormat="1" ht="24.75" customHeight="1" x14ac:dyDescent="0.25">
      <c r="A11" s="194" t="s">
        <v>295</v>
      </c>
      <c r="B11" s="195"/>
      <c r="C11" s="195"/>
      <c r="D11" s="195"/>
      <c r="E11" s="195"/>
      <c r="F11" s="195"/>
      <c r="G11" s="195"/>
      <c r="H11" s="195"/>
      <c r="I11" s="190"/>
      <c r="J11" s="190"/>
      <c r="K11" s="160"/>
      <c r="V11" s="193"/>
      <c r="W11" s="193"/>
      <c r="X11" s="193"/>
    </row>
    <row r="12" spans="1:27" s="153" customFormat="1" ht="8.25" customHeight="1" x14ac:dyDescent="0.25">
      <c r="A12" s="142"/>
      <c r="B12" s="143"/>
      <c r="C12" s="143"/>
      <c r="D12" s="143"/>
      <c r="E12" s="143"/>
      <c r="F12" s="143"/>
      <c r="G12" s="143"/>
      <c r="H12" s="143"/>
      <c r="I12" s="143"/>
      <c r="J12" s="143"/>
      <c r="K12" s="143"/>
      <c r="V12" s="156"/>
      <c r="W12" s="156"/>
      <c r="X12" s="156"/>
    </row>
    <row r="13" spans="1:27" ht="43.5" customHeight="1" x14ac:dyDescent="0.25">
      <c r="A13" s="205" t="s">
        <v>296</v>
      </c>
      <c r="B13" s="206"/>
      <c r="C13" s="206"/>
      <c r="D13" s="206"/>
      <c r="E13" s="206"/>
      <c r="F13" s="157" t="s">
        <v>289</v>
      </c>
      <c r="G13" s="161"/>
      <c r="H13" s="157" t="s">
        <v>290</v>
      </c>
      <c r="I13" s="161"/>
      <c r="K13" s="158"/>
      <c r="V13" s="193"/>
      <c r="W13" s="193"/>
      <c r="X13" s="193"/>
      <c r="AA13" s="4"/>
    </row>
    <row r="14" spans="1:27" s="153" customFormat="1" ht="9.75" customHeight="1" x14ac:dyDescent="0.25">
      <c r="A14" s="142"/>
      <c r="B14" s="143"/>
      <c r="C14" s="143"/>
      <c r="D14" s="143"/>
      <c r="E14" s="143"/>
      <c r="F14" s="143"/>
      <c r="G14" s="143"/>
      <c r="H14" s="143"/>
      <c r="I14" s="143"/>
      <c r="J14" s="143"/>
      <c r="K14" s="143"/>
      <c r="V14" s="156"/>
      <c r="W14" s="156"/>
      <c r="X14" s="156"/>
    </row>
    <row r="15" spans="1:27" ht="16.5" customHeight="1" x14ac:dyDescent="0.25">
      <c r="A15" s="225" t="s">
        <v>297</v>
      </c>
      <c r="B15" s="226"/>
      <c r="C15" s="226"/>
      <c r="D15" s="226"/>
      <c r="E15" s="226"/>
      <c r="F15" s="149" t="s">
        <v>291</v>
      </c>
      <c r="G15" s="161"/>
      <c r="H15" s="163" t="s">
        <v>292</v>
      </c>
      <c r="I15" s="162"/>
      <c r="J15" s="149"/>
      <c r="K15" s="150"/>
      <c r="V15" s="193"/>
      <c r="W15" s="193"/>
      <c r="X15" s="193"/>
      <c r="AA15" s="4"/>
    </row>
    <row r="16" spans="1:27" s="153" customFormat="1" ht="9.75" customHeight="1" x14ac:dyDescent="0.25">
      <c r="A16" s="142"/>
      <c r="B16" s="143"/>
      <c r="C16" s="143"/>
      <c r="D16" s="143"/>
      <c r="E16" s="143"/>
      <c r="F16" s="143"/>
      <c r="G16" s="143"/>
      <c r="H16" s="143"/>
      <c r="I16" s="143"/>
      <c r="J16" s="143"/>
      <c r="K16" s="143"/>
      <c r="V16" s="156"/>
      <c r="W16" s="156"/>
      <c r="X16" s="156"/>
    </row>
    <row r="17" spans="1:27" ht="25.5" customHeight="1" x14ac:dyDescent="0.25">
      <c r="A17" s="151" t="s">
        <v>288</v>
      </c>
      <c r="B17" s="152"/>
      <c r="C17" s="152"/>
      <c r="D17" s="152"/>
      <c r="E17" s="152"/>
      <c r="F17" s="152"/>
      <c r="G17" s="152"/>
      <c r="H17" s="152"/>
      <c r="I17" s="196"/>
      <c r="J17" s="196"/>
      <c r="K17" s="150"/>
      <c r="V17" s="193"/>
      <c r="W17" s="193"/>
      <c r="X17" s="193"/>
      <c r="AA17" s="4"/>
    </row>
    <row r="18" spans="1:27" s="153" customFormat="1" ht="18" customHeight="1" x14ac:dyDescent="0.25">
      <c r="A18" s="181" t="s">
        <v>298</v>
      </c>
      <c r="B18" s="182"/>
      <c r="C18" s="182"/>
      <c r="D18" s="182"/>
      <c r="E18" s="182"/>
      <c r="F18" s="182"/>
      <c r="G18" s="182"/>
      <c r="H18" s="182"/>
      <c r="I18" s="182"/>
      <c r="J18" s="182"/>
      <c r="K18" s="183"/>
    </row>
    <row r="19" spans="1:27" ht="15" customHeight="1" x14ac:dyDescent="0.25">
      <c r="A19" s="212" t="s">
        <v>4</v>
      </c>
      <c r="B19" s="213"/>
      <c r="C19" s="213"/>
      <c r="D19" s="213"/>
      <c r="E19" s="213"/>
      <c r="F19" s="213"/>
      <c r="G19" s="213"/>
      <c r="H19" s="213"/>
      <c r="I19" s="213"/>
      <c r="J19" s="213"/>
      <c r="K19" s="214"/>
    </row>
    <row r="20" spans="1:27" x14ac:dyDescent="0.25">
      <c r="A20" s="17"/>
      <c r="B20" s="9"/>
      <c r="C20" s="9"/>
      <c r="D20" s="9"/>
      <c r="E20" s="9"/>
      <c r="F20" s="9"/>
      <c r="G20" s="9"/>
      <c r="H20" s="9"/>
      <c r="I20" s="9"/>
      <c r="J20" s="9"/>
      <c r="K20" s="16"/>
    </row>
    <row r="21" spans="1:27" ht="18" customHeight="1" x14ac:dyDescent="0.25">
      <c r="A21" s="207" t="s">
        <v>19</v>
      </c>
      <c r="B21" s="208"/>
      <c r="C21" s="208"/>
      <c r="D21" s="208"/>
      <c r="E21" s="208"/>
      <c r="F21" s="208"/>
      <c r="G21" s="208"/>
      <c r="H21" s="208"/>
      <c r="I21" s="208"/>
      <c r="J21" s="208"/>
      <c r="K21" s="209"/>
    </row>
    <row r="22" spans="1:27" ht="30.75" customHeight="1" x14ac:dyDescent="0.25">
      <c r="A22" s="19"/>
      <c r="B22" s="20"/>
      <c r="C22" s="11" t="s">
        <v>8</v>
      </c>
      <c r="D22" s="210" t="s">
        <v>20</v>
      </c>
      <c r="E22" s="211"/>
      <c r="F22" s="211"/>
      <c r="G22" s="211"/>
      <c r="H22" s="211"/>
      <c r="I22" s="211"/>
      <c r="J22" s="9"/>
      <c r="K22" s="16"/>
      <c r="L22" s="1"/>
      <c r="M22" s="1"/>
      <c r="N22" s="1"/>
      <c r="T22" s="6"/>
      <c r="U22" s="7"/>
    </row>
    <row r="23" spans="1:27" ht="87" customHeight="1" x14ac:dyDescent="0.25">
      <c r="A23" s="19"/>
      <c r="B23" s="20"/>
      <c r="C23" s="9"/>
      <c r="D23" s="211" t="s">
        <v>9</v>
      </c>
      <c r="E23" s="211"/>
      <c r="F23" s="211"/>
      <c r="G23" s="31"/>
      <c r="H23" s="31" t="s">
        <v>10</v>
      </c>
      <c r="I23" s="31" t="s">
        <v>11</v>
      </c>
      <c r="J23" s="10"/>
      <c r="K23" s="32">
        <v>0.16</v>
      </c>
      <c r="L23" s="3"/>
      <c r="M23" s="3"/>
      <c r="N23" s="3"/>
      <c r="T23" s="6"/>
      <c r="U23" s="7"/>
    </row>
    <row r="24" spans="1:27" x14ac:dyDescent="0.25">
      <c r="A24" s="17"/>
      <c r="B24" s="9"/>
      <c r="C24" s="9"/>
      <c r="D24" s="9"/>
      <c r="E24" s="9"/>
      <c r="F24" s="9"/>
      <c r="G24" s="9"/>
      <c r="H24" s="9"/>
      <c r="I24" s="15" t="s">
        <v>284</v>
      </c>
      <c r="J24" s="18" t="s">
        <v>12</v>
      </c>
      <c r="K24" s="131">
        <f>K33*K23</f>
        <v>111.04</v>
      </c>
    </row>
    <row r="25" spans="1:27" x14ac:dyDescent="0.25">
      <c r="A25" s="17"/>
      <c r="B25" s="9"/>
      <c r="C25" s="9"/>
      <c r="D25" s="9"/>
      <c r="E25" s="9"/>
      <c r="F25" s="9"/>
      <c r="G25" s="9"/>
      <c r="H25" s="9"/>
      <c r="I25" s="15"/>
      <c r="J25" s="35"/>
      <c r="K25" s="36"/>
    </row>
    <row r="26" spans="1:27" x14ac:dyDescent="0.25">
      <c r="A26" s="215" t="s">
        <v>21</v>
      </c>
      <c r="B26" s="216"/>
      <c r="C26" s="216"/>
      <c r="D26" s="216"/>
      <c r="E26" s="216"/>
      <c r="F26" s="216"/>
      <c r="G26" s="216"/>
      <c r="H26" s="216"/>
      <c r="I26" s="33"/>
      <c r="J26" s="38"/>
      <c r="K26" s="34"/>
    </row>
    <row r="27" spans="1:27" ht="15" customHeight="1" x14ac:dyDescent="0.25">
      <c r="B27" s="166" t="s">
        <v>299</v>
      </c>
      <c r="C27" s="164"/>
      <c r="D27" s="164"/>
      <c r="E27" s="164"/>
      <c r="F27" s="164"/>
      <c r="G27" s="164"/>
      <c r="H27" s="168"/>
      <c r="I27" s="164"/>
      <c r="J27" s="164"/>
      <c r="K27" s="165"/>
    </row>
    <row r="28" spans="1:27" ht="15" customHeight="1" x14ac:dyDescent="0.25">
      <c r="A28" s="215"/>
      <c r="B28" s="216"/>
      <c r="C28" s="216"/>
      <c r="D28" s="216"/>
      <c r="E28" s="216"/>
      <c r="F28" s="216"/>
      <c r="G28" s="216"/>
      <c r="H28" s="216"/>
      <c r="I28" s="33" t="s">
        <v>13</v>
      </c>
      <c r="J28" s="38" t="s">
        <v>22</v>
      </c>
      <c r="K28" s="167">
        <v>3.56</v>
      </c>
    </row>
    <row r="29" spans="1:27" x14ac:dyDescent="0.25">
      <c r="A29" s="25"/>
      <c r="B29" s="26"/>
      <c r="C29" s="26"/>
      <c r="D29" s="26"/>
      <c r="E29" s="26"/>
      <c r="F29" s="26"/>
      <c r="G29" s="26"/>
      <c r="H29" s="26"/>
      <c r="I29" s="26"/>
      <c r="J29" s="26"/>
      <c r="K29" s="27"/>
    </row>
    <row r="30" spans="1:27" ht="16.5" customHeight="1" x14ac:dyDescent="0.25">
      <c r="A30" s="207" t="s">
        <v>17</v>
      </c>
      <c r="B30" s="208"/>
      <c r="C30" s="208"/>
      <c r="D30" s="208"/>
      <c r="E30" s="208"/>
      <c r="F30" s="208"/>
      <c r="G30" s="208"/>
      <c r="H30" s="208"/>
      <c r="I30" s="208"/>
      <c r="J30" s="208"/>
      <c r="K30" s="209"/>
    </row>
    <row r="31" spans="1:27" ht="0.75" customHeight="1" x14ac:dyDescent="0.25">
      <c r="A31" s="12"/>
      <c r="B31" s="13"/>
      <c r="C31" s="13"/>
      <c r="D31" s="13"/>
      <c r="E31" s="13"/>
      <c r="F31" s="13"/>
      <c r="G31" s="13"/>
      <c r="H31" s="13"/>
      <c r="I31" s="13"/>
      <c r="J31" s="13"/>
      <c r="K31" s="14"/>
    </row>
    <row r="32" spans="1:27" hidden="1" x14ac:dyDescent="0.25">
      <c r="A32" s="12"/>
      <c r="B32" s="13"/>
      <c r="C32" s="13"/>
      <c r="D32" s="13"/>
      <c r="E32" s="13"/>
      <c r="F32" s="13"/>
      <c r="G32" s="13"/>
      <c r="H32" s="13"/>
      <c r="I32" s="13"/>
      <c r="J32" s="13"/>
      <c r="K32" s="14"/>
    </row>
    <row r="33" spans="1:22" ht="15.75" customHeight="1" x14ac:dyDescent="0.25">
      <c r="A33" s="184" t="s">
        <v>315</v>
      </c>
      <c r="B33" s="185"/>
      <c r="C33" s="185"/>
      <c r="D33" s="185"/>
      <c r="E33" s="185"/>
      <c r="F33" s="185"/>
      <c r="G33" s="185"/>
      <c r="H33" s="185"/>
      <c r="I33" s="9" t="s">
        <v>282</v>
      </c>
      <c r="J33" s="15" t="s">
        <v>12</v>
      </c>
      <c r="K33" s="169">
        <v>694</v>
      </c>
    </row>
    <row r="34" spans="1:22" x14ac:dyDescent="0.25">
      <c r="A34" s="17"/>
      <c r="B34" s="9"/>
      <c r="C34" s="9"/>
      <c r="D34" s="9"/>
      <c r="E34" s="9"/>
      <c r="F34" s="9"/>
      <c r="G34" s="9"/>
      <c r="H34" s="9"/>
      <c r="I34" s="9"/>
      <c r="J34" s="15"/>
      <c r="K34" s="16"/>
    </row>
    <row r="35" spans="1:22" x14ac:dyDescent="0.25">
      <c r="A35" s="186" t="s">
        <v>23</v>
      </c>
      <c r="B35" s="187"/>
      <c r="C35" s="9" t="s">
        <v>304</v>
      </c>
      <c r="D35" s="174"/>
      <c r="E35" s="174"/>
      <c r="F35" s="174"/>
      <c r="G35" s="174"/>
      <c r="I35" s="9"/>
      <c r="K35" s="170" t="s">
        <v>7</v>
      </c>
    </row>
    <row r="36" spans="1:22" s="153" customFormat="1" x14ac:dyDescent="0.25">
      <c r="A36" s="17"/>
      <c r="B36" s="155"/>
      <c r="C36" s="155"/>
      <c r="D36" s="155"/>
      <c r="E36" s="155"/>
      <c r="F36" s="155"/>
      <c r="G36" s="155"/>
      <c r="H36" s="155"/>
      <c r="I36" s="155"/>
      <c r="J36" s="15"/>
      <c r="K36" s="16"/>
    </row>
    <row r="37" spans="1:22" x14ac:dyDescent="0.25">
      <c r="A37" s="186" t="s">
        <v>25</v>
      </c>
      <c r="B37" s="187"/>
      <c r="C37" s="155" t="s">
        <v>304</v>
      </c>
      <c r="D37" s="175"/>
      <c r="E37" s="173"/>
      <c r="F37" s="175"/>
      <c r="G37" s="147"/>
      <c r="I37" s="9"/>
      <c r="J37" s="9"/>
      <c r="K37" s="171" t="s">
        <v>7</v>
      </c>
    </row>
    <row r="38" spans="1:22" s="153" customFormat="1" x14ac:dyDescent="0.25">
      <c r="A38" s="147"/>
      <c r="B38" s="146"/>
      <c r="C38" s="146"/>
      <c r="D38" s="146"/>
      <c r="E38" s="146"/>
      <c r="F38" s="146"/>
      <c r="G38" s="146"/>
      <c r="H38" s="155"/>
      <c r="I38" s="155"/>
      <c r="J38" s="155"/>
      <c r="K38" s="155"/>
    </row>
    <row r="39" spans="1:22" x14ac:dyDescent="0.25">
      <c r="A39" s="186" t="s">
        <v>26</v>
      </c>
      <c r="B39" s="187"/>
      <c r="C39" s="187"/>
      <c r="D39" s="187"/>
      <c r="E39" s="187"/>
      <c r="F39" s="187"/>
      <c r="G39" s="187"/>
      <c r="I39" s="9"/>
      <c r="J39" s="9" t="s">
        <v>283</v>
      </c>
      <c r="K39" s="155"/>
      <c r="O39" s="218"/>
      <c r="P39" s="218"/>
      <c r="Q39" s="218"/>
      <c r="R39" s="218"/>
      <c r="S39" s="218"/>
      <c r="T39" s="217"/>
      <c r="U39" s="217"/>
      <c r="V39" s="217"/>
    </row>
    <row r="40" spans="1:22" s="153" customFormat="1" ht="137.25" customHeight="1" x14ac:dyDescent="0.25">
      <c r="A40" s="147"/>
      <c r="B40" s="179" t="s">
        <v>305</v>
      </c>
      <c r="C40" s="179"/>
      <c r="D40" s="179"/>
      <c r="E40" s="179"/>
      <c r="F40" s="179"/>
      <c r="G40" s="179"/>
      <c r="H40" s="179"/>
      <c r="I40" s="179"/>
      <c r="J40" s="179"/>
      <c r="K40" s="155"/>
      <c r="O40" s="145"/>
      <c r="P40" s="145"/>
      <c r="Q40" s="145"/>
      <c r="R40" s="145"/>
      <c r="S40" s="145"/>
      <c r="T40" s="144"/>
      <c r="U40" s="144"/>
      <c r="V40" s="144"/>
    </row>
    <row r="41" spans="1:22" s="153" customFormat="1" ht="34.5" customHeight="1" x14ac:dyDescent="0.25">
      <c r="A41" s="147"/>
      <c r="B41" s="180" t="s">
        <v>313</v>
      </c>
      <c r="C41" s="180"/>
      <c r="D41" s="180"/>
      <c r="E41" s="180"/>
      <c r="F41" s="180"/>
      <c r="G41" s="180"/>
      <c r="H41" s="180"/>
      <c r="I41" s="180"/>
      <c r="J41" s="180"/>
      <c r="K41" s="172"/>
      <c r="O41" s="145"/>
      <c r="P41" s="145"/>
      <c r="Q41" s="145"/>
      <c r="R41" s="145"/>
      <c r="S41" s="145"/>
      <c r="T41" s="144"/>
      <c r="U41" s="144"/>
      <c r="V41" s="144"/>
    </row>
    <row r="42" spans="1:22" s="153" customFormat="1" ht="205.5" customHeight="1" x14ac:dyDescent="0.25">
      <c r="A42" s="147"/>
      <c r="B42" s="179" t="s">
        <v>306</v>
      </c>
      <c r="C42" s="179"/>
      <c r="D42" s="179"/>
      <c r="E42" s="179"/>
      <c r="F42" s="179"/>
      <c r="G42" s="179"/>
      <c r="H42" s="179"/>
      <c r="I42" s="179"/>
      <c r="J42" s="179"/>
      <c r="K42" s="155"/>
      <c r="O42" s="145"/>
      <c r="P42" s="145"/>
      <c r="Q42" s="145"/>
      <c r="R42" s="145"/>
      <c r="S42" s="145"/>
      <c r="T42" s="144"/>
      <c r="U42" s="144"/>
      <c r="V42" s="144"/>
    </row>
    <row r="43" spans="1:22" s="153" customFormat="1" ht="34.5" customHeight="1" x14ac:dyDescent="0.25">
      <c r="A43" s="147"/>
      <c r="B43" s="180" t="s">
        <v>308</v>
      </c>
      <c r="C43" s="180"/>
      <c r="D43" s="180"/>
      <c r="E43" s="180"/>
      <c r="F43" s="180"/>
      <c r="G43" s="180"/>
      <c r="H43" s="180"/>
      <c r="I43" s="180"/>
      <c r="J43" s="180"/>
      <c r="K43" s="172" t="s">
        <v>309</v>
      </c>
      <c r="O43" s="145"/>
      <c r="P43" s="145"/>
      <c r="Q43" s="145"/>
      <c r="R43" s="145"/>
      <c r="S43" s="145"/>
      <c r="T43" s="144"/>
      <c r="U43" s="144"/>
      <c r="V43" s="144"/>
    </row>
    <row r="44" spans="1:22" s="153" customFormat="1" ht="47.25" customHeight="1" x14ac:dyDescent="0.25">
      <c r="A44" s="147"/>
      <c r="B44" s="179"/>
      <c r="C44" s="179"/>
      <c r="D44" s="179"/>
      <c r="E44" s="179"/>
      <c r="F44" s="179"/>
      <c r="G44" s="179"/>
      <c r="H44" s="179"/>
      <c r="I44" s="179"/>
      <c r="J44" s="179"/>
      <c r="K44" s="155"/>
      <c r="O44" s="145"/>
      <c r="P44" s="145"/>
      <c r="Q44" s="145"/>
      <c r="R44" s="145"/>
      <c r="S44" s="145"/>
      <c r="T44" s="144"/>
      <c r="U44" s="144"/>
      <c r="V44" s="144"/>
    </row>
    <row r="45" spans="1:22" x14ac:dyDescent="0.25">
      <c r="A45" s="17"/>
      <c r="B45" s="9"/>
      <c r="C45" s="9"/>
      <c r="D45" s="9"/>
      <c r="E45" s="9"/>
      <c r="F45" s="9"/>
      <c r="G45" s="15"/>
      <c r="H45" s="9"/>
      <c r="I45" s="9"/>
      <c r="J45" s="9"/>
      <c r="K45" s="16"/>
    </row>
    <row r="46" spans="1:22" x14ac:dyDescent="0.25">
      <c r="A46" s="197" t="s">
        <v>0</v>
      </c>
      <c r="B46" s="198"/>
      <c r="C46" s="198"/>
      <c r="D46" s="198"/>
      <c r="E46" s="198"/>
      <c r="F46" s="37"/>
      <c r="G46" s="37"/>
      <c r="H46" s="37"/>
      <c r="I46" s="39" t="s">
        <v>14</v>
      </c>
      <c r="J46" s="18" t="s">
        <v>22</v>
      </c>
      <c r="K46" s="138" t="str">
        <f>IFERROR(K33*K35*K37*(1-K39),"n.d.")</f>
        <v>n.d.</v>
      </c>
      <c r="N46" s="2"/>
      <c r="O46" s="218"/>
      <c r="P46" s="218"/>
      <c r="Q46" s="218"/>
      <c r="R46" s="218"/>
      <c r="S46" s="218"/>
      <c r="T46" s="217"/>
      <c r="U46" s="217"/>
      <c r="V46" s="217"/>
    </row>
    <row r="47" spans="1:22" x14ac:dyDescent="0.25">
      <c r="A47" s="17"/>
      <c r="B47" s="9"/>
      <c r="C47" s="9"/>
      <c r="D47" s="9"/>
      <c r="E47" s="9"/>
      <c r="F47" s="9"/>
      <c r="G47" s="9"/>
      <c r="H47" s="9"/>
      <c r="I47" s="9"/>
      <c r="J47" s="9"/>
      <c r="K47" s="16"/>
    </row>
    <row r="48" spans="1:22" x14ac:dyDescent="0.25">
      <c r="A48" s="40" t="s">
        <v>18</v>
      </c>
      <c r="B48" s="41"/>
      <c r="C48" s="41"/>
      <c r="D48" s="41"/>
      <c r="E48" s="42"/>
      <c r="F48" s="43">
        <v>0.22</v>
      </c>
      <c r="G48" s="42"/>
      <c r="H48" s="42"/>
      <c r="I48" s="44" t="s">
        <v>15</v>
      </c>
      <c r="J48" s="45" t="s">
        <v>22</v>
      </c>
      <c r="K48" s="139" t="str">
        <f>IFERROR(K46*F48,"n.d.")</f>
        <v>n.d.</v>
      </c>
    </row>
    <row r="49" spans="1:20" x14ac:dyDescent="0.25">
      <c r="A49" s="17"/>
      <c r="B49" s="9"/>
      <c r="C49" s="9"/>
      <c r="D49" s="9"/>
      <c r="E49" s="9"/>
      <c r="F49" s="9"/>
      <c r="G49" s="9"/>
      <c r="H49" s="9"/>
      <c r="I49" s="9"/>
      <c r="J49" s="9"/>
      <c r="K49" s="16"/>
    </row>
    <row r="50" spans="1:20" x14ac:dyDescent="0.25">
      <c r="A50" s="197" t="s">
        <v>1</v>
      </c>
      <c r="B50" s="198"/>
      <c r="C50" s="198"/>
      <c r="D50" s="198"/>
      <c r="E50" s="198"/>
      <c r="F50" s="47" t="s">
        <v>16</v>
      </c>
      <c r="G50" s="47"/>
      <c r="H50" s="37"/>
      <c r="I50" s="37"/>
      <c r="J50" s="18" t="s">
        <v>22</v>
      </c>
      <c r="K50" s="140" t="str">
        <f>IFERROR(K24+K28+K46+K48,"n.d.")</f>
        <v>n.d.</v>
      </c>
    </row>
    <row r="51" spans="1:20" ht="17.25" customHeight="1" x14ac:dyDescent="0.25">
      <c r="A51" s="21"/>
      <c r="B51" s="22"/>
      <c r="C51" s="22"/>
      <c r="D51" s="22"/>
      <c r="E51" s="22"/>
      <c r="F51" s="22"/>
      <c r="G51" s="22"/>
      <c r="H51" s="22"/>
      <c r="I51" s="9"/>
      <c r="J51" s="9"/>
      <c r="K51" s="16"/>
    </row>
    <row r="52" spans="1:20" x14ac:dyDescent="0.25">
      <c r="A52" s="17" t="s">
        <v>312</v>
      </c>
      <c r="B52" s="9"/>
      <c r="C52" s="9"/>
      <c r="D52" s="9"/>
      <c r="E52" s="9"/>
      <c r="G52" s="46" t="s">
        <v>2</v>
      </c>
      <c r="H52" s="176" t="s">
        <v>285</v>
      </c>
      <c r="I52" s="179" t="s">
        <v>311</v>
      </c>
      <c r="J52" s="179"/>
      <c r="K52" s="227"/>
    </row>
    <row r="53" spans="1:20" ht="27" customHeight="1" x14ac:dyDescent="0.25">
      <c r="A53" s="229"/>
      <c r="B53" s="230"/>
      <c r="C53" s="230"/>
      <c r="D53" s="230"/>
      <c r="E53" s="230"/>
      <c r="F53" s="9"/>
      <c r="G53" s="9"/>
      <c r="H53" s="9"/>
      <c r="I53" s="179"/>
      <c r="J53" s="179"/>
      <c r="K53" s="227"/>
    </row>
    <row r="54" spans="1:20" ht="12.75" customHeight="1" x14ac:dyDescent="0.25">
      <c r="A54" s="229"/>
      <c r="B54" s="230"/>
      <c r="C54" s="230"/>
      <c r="D54" s="230"/>
      <c r="E54" s="230"/>
      <c r="F54" s="9"/>
      <c r="G54" s="9"/>
      <c r="H54" s="9"/>
      <c r="I54" s="9"/>
      <c r="J54" s="9"/>
      <c r="K54" s="16"/>
    </row>
    <row r="55" spans="1:20" x14ac:dyDescent="0.25">
      <c r="A55" s="23" t="s">
        <v>5</v>
      </c>
      <c r="B55" s="9"/>
      <c r="C55" s="9"/>
      <c r="D55" s="9"/>
      <c r="E55" s="9"/>
      <c r="F55" s="9"/>
      <c r="G55" s="9"/>
      <c r="H55" s="177" t="str">
        <f>IFERROR(K50*H52,"n.d.")</f>
        <v>n.d.</v>
      </c>
      <c r="I55" s="9"/>
      <c r="J55" s="9"/>
      <c r="K55" s="16"/>
    </row>
    <row r="56" spans="1:20" ht="32.25" customHeight="1" x14ac:dyDescent="0.25">
      <c r="A56" s="228"/>
      <c r="B56" s="179"/>
      <c r="C56" s="179"/>
      <c r="D56" s="179"/>
      <c r="E56" s="179"/>
      <c r="F56" s="179"/>
      <c r="G56" s="179"/>
      <c r="H56" s="179"/>
      <c r="I56" s="179"/>
      <c r="J56" s="179"/>
      <c r="K56" s="227"/>
    </row>
    <row r="57" spans="1:20" ht="53.25" customHeight="1" x14ac:dyDescent="0.25">
      <c r="A57" s="127"/>
      <c r="B57" s="125"/>
      <c r="C57" s="125"/>
      <c r="D57" s="125"/>
      <c r="E57" s="125"/>
      <c r="F57" s="141"/>
      <c r="G57" s="125"/>
      <c r="H57" s="125"/>
      <c r="I57" s="125"/>
      <c r="J57" s="125"/>
      <c r="K57" s="126"/>
    </row>
    <row r="58" spans="1:20" ht="48" customHeight="1" x14ac:dyDescent="0.25">
      <c r="A58" s="127"/>
      <c r="B58" s="125"/>
      <c r="C58" s="125"/>
      <c r="D58" s="141"/>
      <c r="E58" s="125"/>
      <c r="F58" s="141"/>
      <c r="G58" s="125"/>
      <c r="H58" s="125"/>
      <c r="I58" s="132"/>
      <c r="J58" s="148"/>
      <c r="K58" s="126"/>
    </row>
    <row r="59" spans="1:20" ht="48" customHeight="1" x14ac:dyDescent="0.25">
      <c r="A59" s="133"/>
      <c r="B59" s="134"/>
      <c r="C59" s="134"/>
      <c r="D59" s="135"/>
      <c r="E59" s="134"/>
      <c r="F59" s="135"/>
      <c r="G59" s="134"/>
      <c r="H59" s="134"/>
      <c r="I59" s="136"/>
      <c r="J59" s="134"/>
      <c r="K59" s="137"/>
    </row>
    <row r="60" spans="1:20" x14ac:dyDescent="0.25">
      <c r="A60" s="23"/>
      <c r="B60" s="9"/>
      <c r="C60" s="9"/>
      <c r="D60" s="9"/>
      <c r="E60" s="9"/>
      <c r="F60" s="9"/>
      <c r="G60" s="9"/>
      <c r="H60" s="24"/>
      <c r="I60" s="9"/>
      <c r="J60" s="9"/>
      <c r="K60" s="16"/>
    </row>
    <row r="61" spans="1:20" x14ac:dyDescent="0.25">
      <c r="A61" s="17"/>
      <c r="B61" s="187" t="s">
        <v>27</v>
      </c>
      <c r="C61" s="187"/>
      <c r="D61" s="187"/>
      <c r="E61" s="187"/>
      <c r="F61" s="187"/>
      <c r="G61" s="187"/>
      <c r="H61" s="187"/>
      <c r="I61" s="187"/>
      <c r="J61" s="9"/>
      <c r="K61" s="16"/>
    </row>
    <row r="62" spans="1:20" x14ac:dyDescent="0.25">
      <c r="A62" s="17"/>
      <c r="B62" s="9"/>
      <c r="C62" s="9"/>
      <c r="D62" s="9"/>
      <c r="E62" s="9"/>
      <c r="F62" s="9"/>
      <c r="G62" s="9"/>
      <c r="H62" s="9"/>
      <c r="I62" s="9"/>
      <c r="J62" s="9"/>
      <c r="K62" s="16"/>
    </row>
    <row r="63" spans="1:20" x14ac:dyDescent="0.25">
      <c r="A63" s="17"/>
      <c r="B63" s="187" t="s">
        <v>6</v>
      </c>
      <c r="C63" s="187"/>
      <c r="D63" s="187"/>
      <c r="E63" s="187"/>
      <c r="F63" s="187"/>
      <c r="G63" s="187"/>
      <c r="H63" s="187"/>
      <c r="I63" s="9"/>
      <c r="J63" s="9"/>
      <c r="K63" s="16"/>
      <c r="T63" s="6"/>
    </row>
    <row r="64" spans="1:20" x14ac:dyDescent="0.25">
      <c r="A64" s="17"/>
      <c r="B64" s="9"/>
      <c r="C64" s="9"/>
      <c r="D64" s="9"/>
      <c r="E64" s="9"/>
      <c r="F64" s="29"/>
      <c r="G64" s="28"/>
      <c r="H64" s="9"/>
      <c r="I64" s="28"/>
      <c r="J64" s="28"/>
      <c r="K64" s="30"/>
    </row>
    <row r="65" spans="1:11" ht="27.75" customHeight="1" x14ac:dyDescent="0.25">
      <c r="A65" s="17"/>
      <c r="B65" s="179" t="s">
        <v>316</v>
      </c>
      <c r="C65" s="179"/>
      <c r="D65" s="179"/>
      <c r="E65" s="179"/>
      <c r="F65" s="179"/>
      <c r="G65" s="179"/>
      <c r="H65" s="179"/>
      <c r="I65" s="179"/>
      <c r="J65" s="179"/>
      <c r="K65" s="178"/>
    </row>
    <row r="67" spans="1:11" ht="45" customHeight="1" x14ac:dyDescent="0.25">
      <c r="B67" s="179" t="s">
        <v>317</v>
      </c>
      <c r="C67" s="179"/>
      <c r="D67" s="179"/>
      <c r="E67" s="179"/>
      <c r="F67" s="179"/>
      <c r="G67" s="179"/>
      <c r="H67" s="179"/>
      <c r="I67" s="179"/>
      <c r="J67" s="179"/>
    </row>
  </sheetData>
  <mergeCells count="48">
    <mergeCell ref="B67:J67"/>
    <mergeCell ref="A1:K2"/>
    <mergeCell ref="A15:E15"/>
    <mergeCell ref="V15:X15"/>
    <mergeCell ref="A28:H28"/>
    <mergeCell ref="B61:I61"/>
    <mergeCell ref="I52:K53"/>
    <mergeCell ref="A56:K56"/>
    <mergeCell ref="A50:E50"/>
    <mergeCell ref="A53:E54"/>
    <mergeCell ref="A39:G39"/>
    <mergeCell ref="A21:K21"/>
    <mergeCell ref="T46:V46"/>
    <mergeCell ref="O46:S46"/>
    <mergeCell ref="O39:S39"/>
    <mergeCell ref="T39:V39"/>
    <mergeCell ref="V9:X9"/>
    <mergeCell ref="V13:X13"/>
    <mergeCell ref="A4:K4"/>
    <mergeCell ref="A5:K5"/>
    <mergeCell ref="A7:K7"/>
    <mergeCell ref="A8:K8"/>
    <mergeCell ref="A13:E13"/>
    <mergeCell ref="V17:X17"/>
    <mergeCell ref="A11:H11"/>
    <mergeCell ref="I17:J17"/>
    <mergeCell ref="V11:X11"/>
    <mergeCell ref="I11:J11"/>
    <mergeCell ref="A18:K18"/>
    <mergeCell ref="A33:H33"/>
    <mergeCell ref="A35:B35"/>
    <mergeCell ref="A37:B37"/>
    <mergeCell ref="A6:K6"/>
    <mergeCell ref="I9:J9"/>
    <mergeCell ref="A9:F9"/>
    <mergeCell ref="A30:K30"/>
    <mergeCell ref="D22:I22"/>
    <mergeCell ref="A19:K19"/>
    <mergeCell ref="D23:F23"/>
    <mergeCell ref="A26:H26"/>
    <mergeCell ref="B65:J65"/>
    <mergeCell ref="B40:J40"/>
    <mergeCell ref="B43:J43"/>
    <mergeCell ref="B44:J44"/>
    <mergeCell ref="B42:J42"/>
    <mergeCell ref="B41:J41"/>
    <mergeCell ref="A46:E46"/>
    <mergeCell ref="B63:H63"/>
  </mergeCells>
  <pageMargins left="0.7" right="0.7" top="0.75" bottom="0.75" header="0.3" footer="0.3"/>
  <pageSetup paperSize="9" scale="6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115" zoomScaleNormal="115" workbookViewId="0">
      <selection activeCell="A3" sqref="A3"/>
    </sheetView>
  </sheetViews>
  <sheetFormatPr defaultRowHeight="15" x14ac:dyDescent="0.25"/>
  <cols>
    <col min="12" max="12" width="27.5703125" customWidth="1"/>
  </cols>
  <sheetData>
    <row r="1" spans="1:12" x14ac:dyDescent="0.25">
      <c r="A1" s="231" t="s">
        <v>140</v>
      </c>
      <c r="B1" s="231"/>
      <c r="C1" s="231"/>
      <c r="D1" s="231"/>
      <c r="E1" s="231"/>
      <c r="F1" s="231"/>
      <c r="G1" s="231"/>
      <c r="H1" s="231"/>
      <c r="I1" s="231"/>
    </row>
    <row r="2" spans="1:12" ht="84.75" customHeight="1" x14ac:dyDescent="0.25">
      <c r="A2" s="239" t="s">
        <v>307</v>
      </c>
      <c r="B2" s="239"/>
      <c r="C2" s="239"/>
      <c r="D2" s="239"/>
      <c r="E2" s="239"/>
      <c r="F2" s="239"/>
      <c r="G2" s="239"/>
      <c r="H2" s="239"/>
      <c r="I2" s="239"/>
      <c r="J2" s="239"/>
      <c r="K2" s="239"/>
      <c r="L2" s="239"/>
    </row>
    <row r="3" spans="1:12" s="153" customFormat="1" x14ac:dyDescent="0.25"/>
    <row r="4" spans="1:12" s="153" customFormat="1" x14ac:dyDescent="0.25"/>
    <row r="5" spans="1:12" x14ac:dyDescent="0.25">
      <c r="A5" s="232" t="s">
        <v>23</v>
      </c>
      <c r="B5" s="233"/>
      <c r="C5" s="233"/>
      <c r="D5" s="233"/>
      <c r="E5" s="233"/>
      <c r="F5" s="233"/>
      <c r="G5" s="233"/>
      <c r="H5" s="9" t="s">
        <v>24</v>
      </c>
      <c r="I5" s="9"/>
      <c r="K5" s="117">
        <f>A8*A13/A12</f>
        <v>1.0487996894409937</v>
      </c>
    </row>
    <row r="7" spans="1:12" x14ac:dyDescent="0.25">
      <c r="A7" s="234" t="s">
        <v>302</v>
      </c>
      <c r="B7" s="235"/>
      <c r="C7" s="235"/>
      <c r="D7" s="235"/>
      <c r="E7" s="235"/>
      <c r="F7" s="235"/>
      <c r="G7" s="235"/>
      <c r="H7" s="235"/>
      <c r="I7" s="235"/>
      <c r="J7" s="235"/>
      <c r="K7" s="235"/>
      <c r="L7" s="95" t="s">
        <v>141</v>
      </c>
    </row>
    <row r="8" spans="1:12" ht="14.25" customHeight="1" x14ac:dyDescent="0.25">
      <c r="A8" s="242">
        <f>'Serie Storiche dati 2009-2012'!Z7</f>
        <v>113.9</v>
      </c>
      <c r="B8" s="242"/>
      <c r="C8" s="243" t="s">
        <v>164</v>
      </c>
      <c r="D8" s="243"/>
      <c r="E8" s="243"/>
      <c r="F8" s="243"/>
      <c r="G8" s="243"/>
      <c r="H8" s="243"/>
    </row>
    <row r="11" spans="1:12" ht="31.5" customHeight="1" x14ac:dyDescent="0.25">
      <c r="A11" s="236" t="s">
        <v>303</v>
      </c>
      <c r="B11" s="237"/>
      <c r="C11" s="237"/>
      <c r="D11" s="237"/>
      <c r="E11" s="237"/>
      <c r="F11" s="237"/>
      <c r="G11" s="237"/>
      <c r="H11" s="237"/>
      <c r="I11" s="237"/>
      <c r="J11" s="237"/>
      <c r="K11" s="237"/>
      <c r="L11" s="95" t="s">
        <v>279</v>
      </c>
    </row>
    <row r="12" spans="1:12" x14ac:dyDescent="0.25">
      <c r="A12" s="238">
        <f>'Serie Storiche Dati 1977-2004'!B41</f>
        <v>128.80000000000001</v>
      </c>
      <c r="B12" s="238"/>
      <c r="C12" s="241" t="s">
        <v>278</v>
      </c>
      <c r="D12" s="241"/>
      <c r="E12" s="241"/>
      <c r="F12" s="241"/>
      <c r="G12" s="241"/>
      <c r="H12" s="241"/>
    </row>
    <row r="13" spans="1:12" x14ac:dyDescent="0.25">
      <c r="A13" s="240">
        <f>'Coefficienti di raccordo'!N93</f>
        <v>1.1859999999999999</v>
      </c>
      <c r="B13" s="240"/>
      <c r="C13" s="115" t="s">
        <v>277</v>
      </c>
      <c r="D13" s="115"/>
      <c r="E13" s="115"/>
      <c r="F13" s="115"/>
      <c r="G13" s="115"/>
      <c r="H13" s="115"/>
      <c r="I13" s="116"/>
    </row>
    <row r="15" spans="1:12" x14ac:dyDescent="0.25">
      <c r="L15" s="118"/>
    </row>
    <row r="17" spans="1:12" x14ac:dyDescent="0.25">
      <c r="A17" s="232" t="s">
        <v>25</v>
      </c>
      <c r="B17" s="233"/>
      <c r="C17" s="233"/>
      <c r="D17" s="233"/>
      <c r="E17" s="233"/>
      <c r="F17" s="233"/>
      <c r="G17" s="233"/>
      <c r="H17" s="9" t="s">
        <v>24</v>
      </c>
      <c r="I17" s="9"/>
      <c r="K17" s="117">
        <f>A20*A25/A24</f>
        <v>1.1046362273536583</v>
      </c>
    </row>
    <row r="19" spans="1:12" x14ac:dyDescent="0.25">
      <c r="A19" s="234" t="s">
        <v>300</v>
      </c>
      <c r="B19" s="235"/>
      <c r="C19" s="235"/>
      <c r="D19" s="235"/>
      <c r="E19" s="235"/>
      <c r="F19" s="235"/>
      <c r="G19" s="235"/>
      <c r="H19" s="235"/>
      <c r="I19" s="235"/>
      <c r="J19" s="235"/>
      <c r="K19" s="235"/>
      <c r="L19" s="95" t="s">
        <v>165</v>
      </c>
    </row>
    <row r="20" spans="1:12" x14ac:dyDescent="0.25">
      <c r="A20" s="245">
        <f>'Serie Storiche Dati 2014-2015'!C58</f>
        <v>105.88161240000001</v>
      </c>
      <c r="B20" s="245"/>
      <c r="C20" s="243" t="s">
        <v>166</v>
      </c>
      <c r="D20" s="243"/>
      <c r="E20" s="243"/>
      <c r="F20" s="243"/>
      <c r="G20" s="243"/>
      <c r="H20" s="243"/>
      <c r="I20" s="244" t="s">
        <v>167</v>
      </c>
      <c r="J20" s="244"/>
      <c r="K20" s="244"/>
      <c r="L20" s="244"/>
    </row>
    <row r="23" spans="1:12" ht="45" customHeight="1" x14ac:dyDescent="0.25">
      <c r="A23" s="236" t="s">
        <v>301</v>
      </c>
      <c r="B23" s="237"/>
      <c r="C23" s="237"/>
      <c r="D23" s="237"/>
      <c r="E23" s="237"/>
      <c r="F23" s="237"/>
      <c r="G23" s="237"/>
      <c r="H23" s="237"/>
      <c r="I23" s="237"/>
      <c r="J23" s="237"/>
      <c r="K23" s="237"/>
      <c r="L23" s="95" t="s">
        <v>279</v>
      </c>
    </row>
    <row r="24" spans="1:12" x14ac:dyDescent="0.25">
      <c r="A24" s="238">
        <v>128.80000000000001</v>
      </c>
      <c r="B24" s="238"/>
      <c r="C24" s="241" t="s">
        <v>280</v>
      </c>
      <c r="D24" s="241"/>
      <c r="E24" s="241"/>
      <c r="F24" s="241"/>
      <c r="G24" s="241"/>
      <c r="H24" s="241"/>
    </row>
    <row r="25" spans="1:12" x14ac:dyDescent="0.25">
      <c r="A25" s="240">
        <f>'Coefficienti di raccordo'!O93</f>
        <v>1.3437379999999999</v>
      </c>
      <c r="B25" s="240"/>
      <c r="C25" s="115" t="s">
        <v>281</v>
      </c>
      <c r="D25" s="115"/>
      <c r="E25" s="115"/>
      <c r="F25" s="115"/>
      <c r="G25" s="115"/>
      <c r="H25" s="115"/>
      <c r="I25" s="116"/>
    </row>
  </sheetData>
  <mergeCells count="19">
    <mergeCell ref="A19:K19"/>
    <mergeCell ref="A25:B25"/>
    <mergeCell ref="I20:L20"/>
    <mergeCell ref="A20:B20"/>
    <mergeCell ref="C20:H20"/>
    <mergeCell ref="A23:K23"/>
    <mergeCell ref="A24:B24"/>
    <mergeCell ref="C24:H24"/>
    <mergeCell ref="A13:B13"/>
    <mergeCell ref="C12:H12"/>
    <mergeCell ref="A8:B8"/>
    <mergeCell ref="C8:H8"/>
    <mergeCell ref="A17:G17"/>
    <mergeCell ref="A1:I1"/>
    <mergeCell ref="A5:G5"/>
    <mergeCell ref="A7:K7"/>
    <mergeCell ref="A11:K11"/>
    <mergeCell ref="A12:B12"/>
    <mergeCell ref="A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F24" sqref="F24"/>
    </sheetView>
  </sheetViews>
  <sheetFormatPr defaultRowHeight="15" x14ac:dyDescent="0.25"/>
  <cols>
    <col min="4" max="4" width="21" customWidth="1"/>
    <col min="5" max="5" width="34.85546875" customWidth="1"/>
  </cols>
  <sheetData>
    <row r="1" spans="1:5" ht="17.25" x14ac:dyDescent="0.25">
      <c r="A1" s="246" t="s">
        <v>28</v>
      </c>
      <c r="B1" s="246"/>
      <c r="C1" s="246"/>
      <c r="D1" s="246"/>
      <c r="E1" s="246"/>
    </row>
    <row r="2" spans="1:5" x14ac:dyDescent="0.25">
      <c r="A2" s="48"/>
      <c r="B2" s="48"/>
      <c r="C2" s="49"/>
      <c r="D2" s="50"/>
      <c r="E2" s="50"/>
    </row>
    <row r="3" spans="1:5" x14ac:dyDescent="0.25">
      <c r="A3" s="51" t="s">
        <v>29</v>
      </c>
      <c r="B3" s="52"/>
      <c r="C3" s="49"/>
      <c r="D3" s="50"/>
      <c r="E3" s="50"/>
    </row>
    <row r="4" spans="1:5" x14ac:dyDescent="0.25">
      <c r="A4" s="48"/>
      <c r="B4" s="48"/>
      <c r="C4" s="49"/>
      <c r="D4" s="50"/>
      <c r="E4" s="50"/>
    </row>
    <row r="5" spans="1:5" x14ac:dyDescent="0.25">
      <c r="A5" s="247" t="s">
        <v>30</v>
      </c>
      <c r="B5" s="247"/>
      <c r="C5" s="247" t="s">
        <v>31</v>
      </c>
      <c r="D5" s="249" t="s">
        <v>32</v>
      </c>
      <c r="E5" s="249"/>
    </row>
    <row r="6" spans="1:5" ht="25.5" x14ac:dyDescent="0.25">
      <c r="A6" s="248"/>
      <c r="B6" s="248"/>
      <c r="C6" s="248"/>
      <c r="D6" s="53" t="s">
        <v>33</v>
      </c>
      <c r="E6" s="53" t="s">
        <v>34</v>
      </c>
    </row>
    <row r="7" spans="1:5" x14ac:dyDescent="0.25">
      <c r="A7" s="54" t="s">
        <v>35</v>
      </c>
      <c r="B7" s="54"/>
      <c r="C7" s="55">
        <v>76.099999999999994</v>
      </c>
      <c r="D7" s="56" t="s">
        <v>7</v>
      </c>
      <c r="E7" s="57" t="s">
        <v>36</v>
      </c>
    </row>
    <row r="8" spans="1:5" x14ac:dyDescent="0.25">
      <c r="A8" s="54" t="s">
        <v>37</v>
      </c>
      <c r="B8" s="54"/>
      <c r="C8" s="55">
        <v>79.099999999999994</v>
      </c>
      <c r="D8" s="56" t="s">
        <v>7</v>
      </c>
      <c r="E8" s="57" t="s">
        <v>38</v>
      </c>
    </row>
    <row r="9" spans="1:5" x14ac:dyDescent="0.25">
      <c r="A9" s="54" t="s">
        <v>39</v>
      </c>
      <c r="B9" s="54"/>
      <c r="C9" s="55">
        <v>81.5</v>
      </c>
      <c r="D9" s="56" t="s">
        <v>7</v>
      </c>
      <c r="E9" s="57" t="s">
        <v>40</v>
      </c>
    </row>
    <row r="10" spans="1:5" x14ac:dyDescent="0.25">
      <c r="A10" s="54" t="s">
        <v>41</v>
      </c>
      <c r="B10" s="54"/>
      <c r="C10" s="55">
        <v>84.9</v>
      </c>
      <c r="D10" s="56" t="s">
        <v>7</v>
      </c>
      <c r="E10" s="57" t="s">
        <v>42</v>
      </c>
    </row>
    <row r="11" spans="1:5" x14ac:dyDescent="0.25">
      <c r="A11" s="54" t="s">
        <v>43</v>
      </c>
      <c r="B11" s="54"/>
      <c r="C11" s="55">
        <v>88.2</v>
      </c>
      <c r="D11" s="56" t="s">
        <v>7</v>
      </c>
      <c r="E11" s="57" t="s">
        <v>38</v>
      </c>
    </row>
    <row r="12" spans="1:5" x14ac:dyDescent="0.25">
      <c r="A12" s="54" t="s">
        <v>44</v>
      </c>
      <c r="B12" s="54"/>
      <c r="C12" s="55">
        <v>90.7</v>
      </c>
      <c r="D12" s="56" t="s">
        <v>7</v>
      </c>
      <c r="E12" s="57" t="s">
        <v>45</v>
      </c>
    </row>
    <row r="13" spans="1:5" x14ac:dyDescent="0.25">
      <c r="A13" s="54" t="s">
        <v>46</v>
      </c>
      <c r="B13" s="54"/>
      <c r="C13" s="55">
        <v>94</v>
      </c>
      <c r="D13" s="56" t="s">
        <v>7</v>
      </c>
      <c r="E13" s="57" t="s">
        <v>47</v>
      </c>
    </row>
    <row r="14" spans="1:5" x14ac:dyDescent="0.25">
      <c r="A14" s="54" t="s">
        <v>48</v>
      </c>
      <c r="B14" s="54"/>
      <c r="C14" s="55">
        <v>97.6</v>
      </c>
      <c r="D14" s="56" t="s">
        <v>7</v>
      </c>
      <c r="E14" s="57" t="s">
        <v>49</v>
      </c>
    </row>
    <row r="15" spans="1:5" x14ac:dyDescent="0.25">
      <c r="A15" s="54" t="s">
        <v>50</v>
      </c>
      <c r="B15" s="54"/>
      <c r="C15" s="55">
        <v>98.5</v>
      </c>
      <c r="D15" s="56" t="s">
        <v>7</v>
      </c>
      <c r="E15" s="57" t="s">
        <v>51</v>
      </c>
    </row>
    <row r="16" spans="1:5" x14ac:dyDescent="0.25">
      <c r="A16" s="54" t="s">
        <v>52</v>
      </c>
      <c r="B16" s="54"/>
      <c r="C16" s="55">
        <v>100</v>
      </c>
      <c r="D16" s="56" t="s">
        <v>7</v>
      </c>
      <c r="E16" s="57" t="s">
        <v>53</v>
      </c>
    </row>
    <row r="17" spans="1:5" x14ac:dyDescent="0.25">
      <c r="A17" s="54" t="s">
        <v>54</v>
      </c>
      <c r="B17" s="54"/>
      <c r="C17" s="55">
        <v>103</v>
      </c>
      <c r="D17" s="56" t="s">
        <v>7</v>
      </c>
      <c r="E17" s="58" t="s">
        <v>40</v>
      </c>
    </row>
    <row r="18" spans="1:5" x14ac:dyDescent="0.25">
      <c r="A18" s="54" t="s">
        <v>55</v>
      </c>
      <c r="B18" s="54"/>
      <c r="C18" s="55">
        <v>105.4</v>
      </c>
      <c r="D18" s="56" t="s">
        <v>7</v>
      </c>
      <c r="E18" s="57" t="s">
        <v>36</v>
      </c>
    </row>
    <row r="19" spans="1:5" x14ac:dyDescent="0.25">
      <c r="A19" s="54" t="s">
        <v>56</v>
      </c>
      <c r="B19" s="54"/>
      <c r="C19" s="55">
        <v>106.1</v>
      </c>
      <c r="D19" s="56" t="s">
        <v>7</v>
      </c>
      <c r="E19" s="57" t="s">
        <v>57</v>
      </c>
    </row>
    <row r="20" spans="1:5" x14ac:dyDescent="0.25">
      <c r="A20" s="54" t="s">
        <v>58</v>
      </c>
      <c r="B20" s="54"/>
      <c r="C20" s="55">
        <v>105.9</v>
      </c>
      <c r="D20" s="56" t="s">
        <v>7</v>
      </c>
      <c r="E20" s="57" t="s">
        <v>59</v>
      </c>
    </row>
    <row r="21" spans="1:5" x14ac:dyDescent="0.25">
      <c r="A21" s="54"/>
      <c r="B21" s="54"/>
      <c r="C21" s="55"/>
      <c r="D21" s="56"/>
      <c r="E21" s="59"/>
    </row>
    <row r="22" spans="1:5" x14ac:dyDescent="0.25">
      <c r="A22" s="54" t="s">
        <v>56</v>
      </c>
      <c r="B22" s="60"/>
      <c r="C22" s="55"/>
      <c r="D22" s="56"/>
      <c r="E22" s="61"/>
    </row>
    <row r="23" spans="1:5" x14ac:dyDescent="0.25">
      <c r="A23" s="62"/>
      <c r="B23" s="63" t="s">
        <v>60</v>
      </c>
      <c r="C23" s="64">
        <v>105.9</v>
      </c>
      <c r="D23" s="65" t="s">
        <v>61</v>
      </c>
      <c r="E23" s="66" t="s">
        <v>62</v>
      </c>
    </row>
    <row r="24" spans="1:5" x14ac:dyDescent="0.25">
      <c r="A24" s="62"/>
      <c r="B24" s="63" t="s">
        <v>63</v>
      </c>
      <c r="C24" s="64">
        <v>106.2</v>
      </c>
      <c r="D24" s="65" t="s">
        <v>61</v>
      </c>
      <c r="E24" s="66" t="s">
        <v>62</v>
      </c>
    </row>
    <row r="25" spans="1:5" x14ac:dyDescent="0.25">
      <c r="A25" s="62"/>
      <c r="B25" s="63" t="s">
        <v>64</v>
      </c>
      <c r="C25" s="64">
        <v>106</v>
      </c>
      <c r="D25" s="65" t="s">
        <v>59</v>
      </c>
      <c r="E25" s="66" t="s">
        <v>65</v>
      </c>
    </row>
    <row r="26" spans="1:5" x14ac:dyDescent="0.25">
      <c r="A26" s="62"/>
      <c r="B26" s="63" t="s">
        <v>66</v>
      </c>
      <c r="C26" s="64">
        <v>105.9</v>
      </c>
      <c r="D26" s="65" t="s">
        <v>67</v>
      </c>
      <c r="E26" s="66" t="s">
        <v>68</v>
      </c>
    </row>
    <row r="27" spans="1:5" x14ac:dyDescent="0.25">
      <c r="A27" s="62"/>
      <c r="B27" s="63" t="s">
        <v>69</v>
      </c>
      <c r="C27" s="64">
        <v>106.3</v>
      </c>
      <c r="D27" s="65" t="s">
        <v>68</v>
      </c>
      <c r="E27" s="66" t="s">
        <v>57</v>
      </c>
    </row>
    <row r="28" spans="1:5" x14ac:dyDescent="0.25">
      <c r="A28" s="62"/>
      <c r="B28" s="63" t="s">
        <v>70</v>
      </c>
      <c r="C28" s="64">
        <v>106.1</v>
      </c>
      <c r="D28" s="65" t="s">
        <v>59</v>
      </c>
      <c r="E28" s="66" t="s">
        <v>71</v>
      </c>
    </row>
    <row r="29" spans="1:5" x14ac:dyDescent="0.25">
      <c r="A29" s="62"/>
      <c r="B29" s="63" t="s">
        <v>72</v>
      </c>
      <c r="C29" s="64">
        <v>106.1</v>
      </c>
      <c r="D29" s="65" t="s">
        <v>73</v>
      </c>
      <c r="E29" s="66" t="s">
        <v>57</v>
      </c>
    </row>
    <row r="30" spans="1:5" x14ac:dyDescent="0.25">
      <c r="A30" s="62"/>
      <c r="B30" s="63" t="s">
        <v>74</v>
      </c>
      <c r="C30" s="64">
        <v>106.2</v>
      </c>
      <c r="D30" s="65" t="s">
        <v>75</v>
      </c>
      <c r="E30" s="66" t="s">
        <v>51</v>
      </c>
    </row>
    <row r="31" spans="1:5" x14ac:dyDescent="0.25">
      <c r="A31" s="62"/>
      <c r="B31" s="63" t="s">
        <v>76</v>
      </c>
      <c r="C31" s="64">
        <v>106.3</v>
      </c>
      <c r="D31" s="65" t="s">
        <v>75</v>
      </c>
      <c r="E31" s="66" t="s">
        <v>57</v>
      </c>
    </row>
    <row r="32" spans="1:5" x14ac:dyDescent="0.25">
      <c r="A32" s="62"/>
      <c r="B32" s="63" t="s">
        <v>77</v>
      </c>
      <c r="C32" s="64">
        <v>106</v>
      </c>
      <c r="D32" s="65">
        <v>-0.3</v>
      </c>
      <c r="E32" s="67" t="s">
        <v>61</v>
      </c>
    </row>
    <row r="33" spans="1:5" x14ac:dyDescent="0.25">
      <c r="A33" s="62"/>
      <c r="B33" s="63" t="s">
        <v>78</v>
      </c>
      <c r="C33" s="64">
        <v>106</v>
      </c>
      <c r="D33" s="65" t="s">
        <v>73</v>
      </c>
      <c r="E33" s="67" t="s">
        <v>68</v>
      </c>
    </row>
    <row r="34" spans="1:5" x14ac:dyDescent="0.25">
      <c r="A34" s="62"/>
      <c r="B34" s="63" t="s">
        <v>79</v>
      </c>
      <c r="C34" s="64">
        <v>105.9</v>
      </c>
      <c r="D34" s="65" t="s">
        <v>67</v>
      </c>
      <c r="E34" s="67" t="s">
        <v>61</v>
      </c>
    </row>
    <row r="35" spans="1:5" x14ac:dyDescent="0.25">
      <c r="A35" s="54" t="s">
        <v>58</v>
      </c>
      <c r="B35" s="60"/>
      <c r="C35" s="55"/>
      <c r="D35" s="56"/>
      <c r="E35" s="61"/>
    </row>
    <row r="36" spans="1:5" x14ac:dyDescent="0.25">
      <c r="A36" s="62"/>
      <c r="B36" s="63" t="s">
        <v>80</v>
      </c>
      <c r="C36" s="64">
        <v>105.7</v>
      </c>
      <c r="D36" s="65" t="s">
        <v>59</v>
      </c>
      <c r="E36" s="65" t="s">
        <v>59</v>
      </c>
    </row>
    <row r="37" spans="1:5" x14ac:dyDescent="0.25">
      <c r="A37" s="62"/>
      <c r="B37" s="63" t="s">
        <v>81</v>
      </c>
      <c r="C37" s="64">
        <v>105.9</v>
      </c>
      <c r="D37" s="65" t="s">
        <v>82</v>
      </c>
      <c r="E37" s="65" t="s">
        <v>83</v>
      </c>
    </row>
    <row r="38" spans="1:5" x14ac:dyDescent="0.25">
      <c r="A38" s="62"/>
      <c r="B38" s="63" t="s">
        <v>84</v>
      </c>
      <c r="C38" s="64">
        <v>105.5</v>
      </c>
      <c r="D38" s="65" t="s">
        <v>85</v>
      </c>
      <c r="E38" s="65" t="s">
        <v>86</v>
      </c>
    </row>
    <row r="39" spans="1:5" x14ac:dyDescent="0.25">
      <c r="A39" s="62"/>
      <c r="B39" s="63" t="s">
        <v>87</v>
      </c>
      <c r="C39" s="64">
        <v>105.7</v>
      </c>
      <c r="D39" s="65" t="s">
        <v>82</v>
      </c>
      <c r="E39" s="65" t="s">
        <v>59</v>
      </c>
    </row>
    <row r="40" spans="1:5" x14ac:dyDescent="0.25">
      <c r="A40" s="62"/>
      <c r="B40" s="63" t="s">
        <v>88</v>
      </c>
      <c r="C40" s="64">
        <v>105.6</v>
      </c>
      <c r="D40" s="65" t="s">
        <v>67</v>
      </c>
      <c r="E40" s="65" t="s">
        <v>89</v>
      </c>
    </row>
    <row r="41" spans="1:5" x14ac:dyDescent="0.25">
      <c r="A41" s="62"/>
      <c r="B41" s="63" t="s">
        <v>70</v>
      </c>
      <c r="C41" s="64">
        <v>105.7</v>
      </c>
      <c r="D41" s="65" t="s">
        <v>75</v>
      </c>
      <c r="E41" s="65" t="s">
        <v>85</v>
      </c>
    </row>
    <row r="42" spans="1:5" x14ac:dyDescent="0.25">
      <c r="A42" s="62"/>
      <c r="B42" s="63" t="s">
        <v>90</v>
      </c>
      <c r="C42" s="64">
        <v>106.1</v>
      </c>
      <c r="D42" s="65" t="s">
        <v>68</v>
      </c>
      <c r="E42" s="65" t="s">
        <v>73</v>
      </c>
    </row>
    <row r="43" spans="1:5" x14ac:dyDescent="0.25">
      <c r="A43" s="62"/>
      <c r="B43" s="63" t="s">
        <v>91</v>
      </c>
      <c r="C43" s="64">
        <v>106.4</v>
      </c>
      <c r="D43" s="65" t="s">
        <v>61</v>
      </c>
      <c r="E43" s="65" t="s">
        <v>82</v>
      </c>
    </row>
    <row r="44" spans="1:5" x14ac:dyDescent="0.25">
      <c r="A44" s="62"/>
      <c r="B44" s="63" t="s">
        <v>76</v>
      </c>
      <c r="C44" s="64">
        <v>106.3</v>
      </c>
      <c r="D44" s="65" t="s">
        <v>67</v>
      </c>
      <c r="E44" s="65" t="s">
        <v>92</v>
      </c>
    </row>
    <row r="45" spans="1:5" x14ac:dyDescent="0.25">
      <c r="A45" s="62"/>
      <c r="B45" s="63" t="s">
        <v>77</v>
      </c>
      <c r="C45" s="64">
        <v>106.1</v>
      </c>
      <c r="D45" s="65" t="s">
        <v>59</v>
      </c>
      <c r="E45" s="65" t="s">
        <v>75</v>
      </c>
    </row>
    <row r="46" spans="1:5" x14ac:dyDescent="0.25">
      <c r="A46" s="62"/>
      <c r="B46" s="63" t="s">
        <v>93</v>
      </c>
      <c r="C46" s="64">
        <v>106.1</v>
      </c>
      <c r="D46" s="65" t="s">
        <v>94</v>
      </c>
      <c r="E46" s="65" t="s">
        <v>75</v>
      </c>
    </row>
    <row r="47" spans="1:5" x14ac:dyDescent="0.25">
      <c r="A47" s="62"/>
      <c r="B47" s="63" t="s">
        <v>95</v>
      </c>
      <c r="C47" s="64">
        <v>106.2</v>
      </c>
      <c r="D47" s="65" t="s">
        <v>75</v>
      </c>
      <c r="E47" s="65" t="s">
        <v>61</v>
      </c>
    </row>
    <row r="48" spans="1:5" x14ac:dyDescent="0.25">
      <c r="A48" s="54" t="s">
        <v>96</v>
      </c>
      <c r="B48" s="60"/>
      <c r="C48" s="55"/>
      <c r="D48" s="56"/>
      <c r="E48" s="61"/>
    </row>
    <row r="49" spans="1:5" x14ac:dyDescent="0.25">
      <c r="A49" s="62"/>
      <c r="B49" s="63" t="s">
        <v>97</v>
      </c>
      <c r="C49" s="64">
        <v>106.2</v>
      </c>
      <c r="D49" s="65" t="s">
        <v>94</v>
      </c>
      <c r="E49" s="65" t="s">
        <v>98</v>
      </c>
    </row>
    <row r="50" spans="1:5" x14ac:dyDescent="0.25">
      <c r="A50" s="68" t="s">
        <v>99</v>
      </c>
      <c r="B50" s="68"/>
      <c r="C50" s="69"/>
      <c r="D50" s="70"/>
      <c r="E50" s="70"/>
    </row>
    <row r="51" spans="1:5" x14ac:dyDescent="0.25">
      <c r="A51" s="71"/>
      <c r="B51" s="71"/>
      <c r="C51" s="69"/>
      <c r="D51" s="70"/>
      <c r="E51" s="70"/>
    </row>
    <row r="52" spans="1:5" x14ac:dyDescent="0.25">
      <c r="A52" s="72"/>
      <c r="B52" s="72"/>
      <c r="C52" s="69"/>
      <c r="D52" s="70"/>
      <c r="E52" s="70"/>
    </row>
    <row r="53" spans="1:5" x14ac:dyDescent="0.25">
      <c r="A53" s="72"/>
      <c r="B53" s="72"/>
      <c r="C53" s="69"/>
      <c r="D53" s="70"/>
      <c r="E53" s="70"/>
    </row>
    <row r="54" spans="1:5" x14ac:dyDescent="0.25">
      <c r="A54" s="72"/>
      <c r="B54" s="72"/>
      <c r="C54" s="69"/>
      <c r="D54" s="70"/>
      <c r="E54" s="70"/>
    </row>
    <row r="55" spans="1:5" x14ac:dyDescent="0.25">
      <c r="A55" s="79" t="s">
        <v>96</v>
      </c>
      <c r="B55" s="80"/>
      <c r="C55" s="81"/>
      <c r="D55" s="82"/>
      <c r="E55" s="83"/>
    </row>
    <row r="56" spans="1:5" x14ac:dyDescent="0.25">
      <c r="A56" s="84"/>
      <c r="B56" s="85" t="s">
        <v>97</v>
      </c>
      <c r="C56" s="86">
        <v>106.2</v>
      </c>
      <c r="D56" s="87" t="s">
        <v>94</v>
      </c>
      <c r="E56" s="87" t="s">
        <v>98</v>
      </c>
    </row>
    <row r="57" spans="1:5" x14ac:dyDescent="0.25">
      <c r="A57" s="84"/>
      <c r="B57" s="85" t="s">
        <v>135</v>
      </c>
      <c r="C57" s="86">
        <f>C56*(100-0.2)/100</f>
        <v>105.9876</v>
      </c>
      <c r="D57" s="87">
        <v>-0.2</v>
      </c>
      <c r="E57" s="87" t="s">
        <v>75</v>
      </c>
    </row>
    <row r="58" spans="1:5" x14ac:dyDescent="0.25">
      <c r="A58" s="84"/>
      <c r="B58" s="85" t="s">
        <v>136</v>
      </c>
      <c r="C58" s="86">
        <f>C57*(100-0.1)/100</f>
        <v>105.88161240000001</v>
      </c>
      <c r="D58" s="87">
        <v>-0.1</v>
      </c>
      <c r="E58" s="87" t="s">
        <v>68</v>
      </c>
    </row>
    <row r="60" spans="1:5" x14ac:dyDescent="0.25">
      <c r="A60" s="250" t="s">
        <v>137</v>
      </c>
      <c r="B60" s="250"/>
      <c r="C60" s="250"/>
      <c r="D60" s="250"/>
    </row>
  </sheetData>
  <mergeCells count="5">
    <mergeCell ref="A1:E1"/>
    <mergeCell ref="A5:B6"/>
    <mergeCell ref="C5:C6"/>
    <mergeCell ref="D5:E5"/>
    <mergeCell ref="A60:D6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32"/>
  <sheetViews>
    <sheetView workbookViewId="0">
      <selection activeCell="L45" sqref="L45"/>
    </sheetView>
  </sheetViews>
  <sheetFormatPr defaultRowHeight="15" x14ac:dyDescent="0.25"/>
  <sheetData>
    <row r="2" spans="1:63" x14ac:dyDescent="0.25">
      <c r="A2" s="251" t="s">
        <v>107</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3"/>
    </row>
    <row r="3" spans="1:63" x14ac:dyDescent="0.25">
      <c r="A3" s="254" t="s">
        <v>169</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6"/>
    </row>
    <row r="4" spans="1:63" x14ac:dyDescent="0.25">
      <c r="A4" s="251" t="s">
        <v>170</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3"/>
    </row>
    <row r="5" spans="1:63" x14ac:dyDescent="0.25">
      <c r="A5" s="119" t="s">
        <v>171</v>
      </c>
      <c r="B5" s="119" t="s">
        <v>172</v>
      </c>
      <c r="C5" s="119" t="s">
        <v>173</v>
      </c>
      <c r="D5" s="119" t="s">
        <v>174</v>
      </c>
      <c r="E5" s="119" t="s">
        <v>175</v>
      </c>
      <c r="F5" s="119" t="s">
        <v>176</v>
      </c>
      <c r="G5" s="119" t="s">
        <v>177</v>
      </c>
      <c r="H5" s="119" t="s">
        <v>178</v>
      </c>
      <c r="I5" s="119" t="s">
        <v>179</v>
      </c>
      <c r="J5" s="119" t="s">
        <v>180</v>
      </c>
      <c r="K5" s="119" t="s">
        <v>181</v>
      </c>
      <c r="L5" s="119" t="s">
        <v>182</v>
      </c>
      <c r="M5" s="119" t="s">
        <v>183</v>
      </c>
      <c r="N5" s="119" t="s">
        <v>184</v>
      </c>
      <c r="O5" s="119" t="s">
        <v>185</v>
      </c>
      <c r="P5" s="119" t="s">
        <v>186</v>
      </c>
      <c r="Q5" s="119" t="s">
        <v>187</v>
      </c>
      <c r="R5" s="119" t="s">
        <v>188</v>
      </c>
      <c r="S5" s="119" t="s">
        <v>189</v>
      </c>
      <c r="T5" s="119" t="s">
        <v>190</v>
      </c>
      <c r="U5" s="119" t="s">
        <v>191</v>
      </c>
      <c r="V5" s="119" t="s">
        <v>192</v>
      </c>
      <c r="W5" s="119" t="s">
        <v>193</v>
      </c>
      <c r="X5" s="119" t="s">
        <v>194</v>
      </c>
      <c r="Y5" s="119" t="s">
        <v>195</v>
      </c>
      <c r="Z5" s="119" t="s">
        <v>196</v>
      </c>
      <c r="AA5" s="119" t="s">
        <v>197</v>
      </c>
      <c r="AB5" s="119" t="s">
        <v>198</v>
      </c>
      <c r="AC5" s="119" t="s">
        <v>199</v>
      </c>
      <c r="AD5" s="119" t="s">
        <v>200</v>
      </c>
      <c r="AE5" s="119" t="s">
        <v>201</v>
      </c>
      <c r="AF5" s="119" t="s">
        <v>202</v>
      </c>
      <c r="AG5" s="119" t="s">
        <v>203</v>
      </c>
      <c r="AH5" s="119" t="s">
        <v>204</v>
      </c>
      <c r="AI5" s="119" t="s">
        <v>205</v>
      </c>
      <c r="AJ5" s="119" t="s">
        <v>206</v>
      </c>
      <c r="AK5" s="119" t="s">
        <v>207</v>
      </c>
      <c r="AL5" s="119" t="s">
        <v>208</v>
      </c>
      <c r="AM5" s="119" t="s">
        <v>209</v>
      </c>
      <c r="AN5" s="119" t="s">
        <v>210</v>
      </c>
      <c r="AO5" s="119" t="s">
        <v>211</v>
      </c>
      <c r="AP5" s="119" t="s">
        <v>212</v>
      </c>
      <c r="AQ5" s="119" t="s">
        <v>213</v>
      </c>
      <c r="AR5" s="119" t="s">
        <v>214</v>
      </c>
      <c r="AS5" s="119" t="s">
        <v>215</v>
      </c>
      <c r="AT5" s="119" t="s">
        <v>216</v>
      </c>
      <c r="AU5" s="119" t="s">
        <v>217</v>
      </c>
      <c r="AV5" s="119" t="s">
        <v>218</v>
      </c>
      <c r="AW5" s="119" t="s">
        <v>219</v>
      </c>
      <c r="AX5" s="119" t="s">
        <v>220</v>
      </c>
      <c r="AY5" s="119" t="s">
        <v>221</v>
      </c>
      <c r="AZ5" s="119" t="s">
        <v>222</v>
      </c>
      <c r="BA5" s="119" t="s">
        <v>223</v>
      </c>
      <c r="BB5" s="119" t="s">
        <v>224</v>
      </c>
      <c r="BC5" s="119" t="s">
        <v>225</v>
      </c>
      <c r="BD5" s="119" t="s">
        <v>226</v>
      </c>
      <c r="BE5" s="119" t="s">
        <v>227</v>
      </c>
      <c r="BF5" s="119" t="s">
        <v>228</v>
      </c>
      <c r="BG5" s="119" t="s">
        <v>229</v>
      </c>
      <c r="BH5" s="119" t="s">
        <v>230</v>
      </c>
      <c r="BI5" s="119" t="s">
        <v>231</v>
      </c>
      <c r="BJ5" s="119" t="s">
        <v>232</v>
      </c>
      <c r="BK5" s="119" t="s">
        <v>233</v>
      </c>
    </row>
    <row r="6" spans="1:63" x14ac:dyDescent="0.25">
      <c r="A6" s="120" t="s">
        <v>234</v>
      </c>
      <c r="B6" s="120" t="s">
        <v>234</v>
      </c>
      <c r="C6" s="120" t="s">
        <v>234</v>
      </c>
      <c r="D6" s="120" t="s">
        <v>234</v>
      </c>
      <c r="E6" s="120" t="s">
        <v>234</v>
      </c>
      <c r="F6" s="120" t="s">
        <v>234</v>
      </c>
      <c r="G6" s="120" t="s">
        <v>234</v>
      </c>
      <c r="H6" s="120" t="s">
        <v>234</v>
      </c>
      <c r="I6" s="120" t="s">
        <v>234</v>
      </c>
      <c r="J6" s="120" t="s">
        <v>234</v>
      </c>
      <c r="K6" s="120" t="s">
        <v>234</v>
      </c>
      <c r="L6" s="120" t="s">
        <v>234</v>
      </c>
      <c r="M6" s="120" t="s">
        <v>234</v>
      </c>
      <c r="N6" s="120" t="s">
        <v>234</v>
      </c>
      <c r="O6" s="120" t="s">
        <v>234</v>
      </c>
      <c r="P6" s="120" t="s">
        <v>234</v>
      </c>
      <c r="Q6" s="120" t="s">
        <v>234</v>
      </c>
      <c r="R6" s="120" t="s">
        <v>234</v>
      </c>
      <c r="S6" s="120" t="s">
        <v>234</v>
      </c>
      <c r="T6" s="120" t="s">
        <v>234</v>
      </c>
      <c r="U6" s="120" t="s">
        <v>234</v>
      </c>
      <c r="V6" s="120" t="s">
        <v>234</v>
      </c>
      <c r="W6" s="120" t="s">
        <v>234</v>
      </c>
      <c r="X6" s="120" t="s">
        <v>234</v>
      </c>
      <c r="Y6" s="120" t="s">
        <v>234</v>
      </c>
      <c r="Z6" s="120" t="s">
        <v>234</v>
      </c>
      <c r="AA6" s="120" t="s">
        <v>234</v>
      </c>
      <c r="AB6" s="120" t="s">
        <v>234</v>
      </c>
      <c r="AC6" s="120" t="s">
        <v>234</v>
      </c>
      <c r="AD6" s="120" t="s">
        <v>234</v>
      </c>
      <c r="AE6" s="120" t="s">
        <v>234</v>
      </c>
      <c r="AF6" s="120" t="s">
        <v>234</v>
      </c>
      <c r="AG6" s="120" t="s">
        <v>234</v>
      </c>
      <c r="AH6" s="120" t="s">
        <v>234</v>
      </c>
      <c r="AI6" s="120" t="s">
        <v>234</v>
      </c>
      <c r="AJ6" s="120" t="s">
        <v>234</v>
      </c>
      <c r="AK6" s="120" t="s">
        <v>234</v>
      </c>
      <c r="AL6" s="120" t="s">
        <v>234</v>
      </c>
      <c r="AM6" s="120" t="s">
        <v>234</v>
      </c>
      <c r="AN6" s="120" t="s">
        <v>234</v>
      </c>
      <c r="AO6" s="120" t="s">
        <v>234</v>
      </c>
      <c r="AP6" s="120" t="s">
        <v>234</v>
      </c>
      <c r="AQ6" s="120" t="s">
        <v>234</v>
      </c>
      <c r="AR6" s="120" t="s">
        <v>234</v>
      </c>
      <c r="AS6" s="120" t="s">
        <v>234</v>
      </c>
      <c r="AT6" s="120" t="s">
        <v>234</v>
      </c>
      <c r="AU6" s="120" t="s">
        <v>234</v>
      </c>
      <c r="AV6" s="120" t="s">
        <v>234</v>
      </c>
      <c r="AW6" s="120" t="s">
        <v>234</v>
      </c>
      <c r="AX6" s="120" t="s">
        <v>234</v>
      </c>
      <c r="AY6" s="120" t="s">
        <v>234</v>
      </c>
      <c r="AZ6" s="120" t="s">
        <v>234</v>
      </c>
      <c r="BA6" s="120" t="s">
        <v>234</v>
      </c>
      <c r="BB6" s="120" t="s">
        <v>234</v>
      </c>
      <c r="BC6" s="120" t="s">
        <v>234</v>
      </c>
      <c r="BD6" s="120" t="s">
        <v>234</v>
      </c>
      <c r="BE6" s="120" t="s">
        <v>234</v>
      </c>
      <c r="BF6" s="120" t="s">
        <v>234</v>
      </c>
      <c r="BG6" s="120" t="s">
        <v>234</v>
      </c>
      <c r="BH6" s="120" t="s">
        <v>234</v>
      </c>
      <c r="BI6" s="120" t="s">
        <v>234</v>
      </c>
      <c r="BJ6" s="120" t="s">
        <v>234</v>
      </c>
      <c r="BK6" s="120" t="s">
        <v>234</v>
      </c>
    </row>
    <row r="7" spans="1:63" x14ac:dyDescent="0.25">
      <c r="A7" s="121">
        <v>98.5</v>
      </c>
      <c r="B7" s="121">
        <v>98.6</v>
      </c>
      <c r="C7" s="121">
        <v>98.9</v>
      </c>
      <c r="D7" s="121">
        <v>100.4</v>
      </c>
      <c r="E7" s="121">
        <v>100.5</v>
      </c>
      <c r="F7" s="121">
        <v>100.4</v>
      </c>
      <c r="G7" s="121">
        <v>100.4</v>
      </c>
      <c r="H7" s="121">
        <v>100.5</v>
      </c>
      <c r="I7" s="121">
        <v>100.6</v>
      </c>
      <c r="J7" s="121">
        <v>100.5</v>
      </c>
      <c r="K7" s="121">
        <v>100.4</v>
      </c>
      <c r="L7" s="121">
        <v>100.5</v>
      </c>
      <c r="M7" s="121">
        <v>102.2</v>
      </c>
      <c r="N7" s="121">
        <v>102.1</v>
      </c>
      <c r="O7" s="121">
        <v>102.6</v>
      </c>
      <c r="P7" s="121">
        <v>102.7</v>
      </c>
      <c r="Q7" s="121">
        <v>102.9</v>
      </c>
      <c r="R7" s="121">
        <v>103.3</v>
      </c>
      <c r="S7" s="121">
        <v>103.3</v>
      </c>
      <c r="T7" s="121">
        <v>103.4</v>
      </c>
      <c r="U7" s="121">
        <v>103.5</v>
      </c>
      <c r="V7" s="121">
        <v>103.5</v>
      </c>
      <c r="W7" s="121">
        <v>103.5</v>
      </c>
      <c r="X7" s="121">
        <v>103.5</v>
      </c>
      <c r="Y7" s="121">
        <v>104.8</v>
      </c>
      <c r="Z7" s="121">
        <v>105.1</v>
      </c>
      <c r="AA7" s="121">
        <v>105.2</v>
      </c>
      <c r="AB7" s="121">
        <v>105.5</v>
      </c>
      <c r="AC7" s="121">
        <v>105.6</v>
      </c>
      <c r="AD7" s="121">
        <v>105.5</v>
      </c>
      <c r="AE7" s="121">
        <v>105.4</v>
      </c>
      <c r="AF7" s="121">
        <v>105.3</v>
      </c>
      <c r="AG7" s="121">
        <v>105.6</v>
      </c>
      <c r="AH7" s="121">
        <v>105.7</v>
      </c>
      <c r="AI7" s="121">
        <v>105.6</v>
      </c>
      <c r="AJ7" s="121">
        <v>105.6</v>
      </c>
      <c r="AK7" s="121">
        <v>105.9</v>
      </c>
      <c r="AL7" s="121">
        <v>106.2</v>
      </c>
      <c r="AM7" s="121">
        <v>106</v>
      </c>
      <c r="AN7" s="121">
        <v>105.9</v>
      </c>
      <c r="AO7" s="121">
        <v>106.3</v>
      </c>
      <c r="AP7" s="121">
        <v>106.1</v>
      </c>
      <c r="AQ7" s="121">
        <v>106.1</v>
      </c>
      <c r="AR7" s="121">
        <v>106.2</v>
      </c>
      <c r="AS7" s="121">
        <v>106.3</v>
      </c>
      <c r="AT7" s="121">
        <v>106</v>
      </c>
      <c r="AU7" s="121">
        <v>106</v>
      </c>
      <c r="AV7" s="121">
        <v>105.9</v>
      </c>
      <c r="AW7" s="121">
        <v>105.7</v>
      </c>
      <c r="AX7" s="121">
        <v>105.9</v>
      </c>
      <c r="AY7" s="121">
        <v>105.5</v>
      </c>
      <c r="AZ7" s="121">
        <v>105.7</v>
      </c>
      <c r="BA7" s="121">
        <v>105.6</v>
      </c>
      <c r="BB7" s="121">
        <v>105.7</v>
      </c>
      <c r="BC7" s="121">
        <v>106.1</v>
      </c>
      <c r="BD7" s="121">
        <v>106.4</v>
      </c>
      <c r="BE7" s="121">
        <v>106.3</v>
      </c>
      <c r="BF7" s="121">
        <v>106.1</v>
      </c>
      <c r="BG7" s="121">
        <v>106.1</v>
      </c>
      <c r="BH7" s="121">
        <v>106.2</v>
      </c>
      <c r="BI7" s="121">
        <v>106.2</v>
      </c>
      <c r="BJ7" s="121">
        <v>106</v>
      </c>
      <c r="BK7" s="121">
        <v>105.9</v>
      </c>
    </row>
    <row r="8" spans="1:63" x14ac:dyDescent="0.25">
      <c r="A8" s="122">
        <v>98.2</v>
      </c>
      <c r="B8" s="122">
        <v>98.2</v>
      </c>
      <c r="C8" s="122">
        <v>98.4</v>
      </c>
      <c r="D8" s="122">
        <v>100.4</v>
      </c>
      <c r="E8" s="122">
        <v>100.5</v>
      </c>
      <c r="F8" s="122">
        <v>100.5</v>
      </c>
      <c r="G8" s="122">
        <v>100.5</v>
      </c>
      <c r="H8" s="122">
        <v>100.7</v>
      </c>
      <c r="I8" s="122">
        <v>100.7</v>
      </c>
      <c r="J8" s="122">
        <v>100.7</v>
      </c>
      <c r="K8" s="122">
        <v>100.7</v>
      </c>
      <c r="L8" s="122">
        <v>100.7</v>
      </c>
      <c r="M8" s="122">
        <v>102.7</v>
      </c>
      <c r="N8" s="122">
        <v>102.7</v>
      </c>
      <c r="O8" s="122">
        <v>102.9</v>
      </c>
      <c r="P8" s="122">
        <v>103</v>
      </c>
      <c r="Q8" s="122">
        <v>103.1</v>
      </c>
      <c r="R8" s="122">
        <v>103.3</v>
      </c>
      <c r="S8" s="122">
        <v>103.3</v>
      </c>
      <c r="T8" s="122">
        <v>103.3</v>
      </c>
      <c r="U8" s="122">
        <v>103.5</v>
      </c>
      <c r="V8" s="122">
        <v>103.5</v>
      </c>
      <c r="W8" s="122">
        <v>103.6</v>
      </c>
      <c r="X8" s="122">
        <v>103.6</v>
      </c>
      <c r="Y8" s="122">
        <v>105.7</v>
      </c>
      <c r="Z8" s="122">
        <v>105.7</v>
      </c>
      <c r="AA8" s="122">
        <v>105.7</v>
      </c>
      <c r="AB8" s="122">
        <v>105.7</v>
      </c>
      <c r="AC8" s="122">
        <v>105.7</v>
      </c>
      <c r="AD8" s="122">
        <v>105.7</v>
      </c>
      <c r="AE8" s="122">
        <v>105.7</v>
      </c>
      <c r="AF8" s="122">
        <v>105.7</v>
      </c>
      <c r="AG8" s="122">
        <v>105.7</v>
      </c>
      <c r="AH8" s="122">
        <v>106.1</v>
      </c>
      <c r="AI8" s="122">
        <v>106.3</v>
      </c>
      <c r="AJ8" s="122">
        <v>106.3</v>
      </c>
      <c r="AK8" s="122">
        <v>106.7</v>
      </c>
      <c r="AL8" s="122">
        <v>106.7</v>
      </c>
      <c r="AM8" s="122">
        <v>106.7</v>
      </c>
      <c r="AN8" s="122">
        <v>106.7</v>
      </c>
      <c r="AO8" s="122">
        <v>106.7</v>
      </c>
      <c r="AP8" s="122">
        <v>106.7</v>
      </c>
      <c r="AQ8" s="122">
        <v>106.7</v>
      </c>
      <c r="AR8" s="122">
        <v>106.8</v>
      </c>
      <c r="AS8" s="122">
        <v>106.8</v>
      </c>
      <c r="AT8" s="122">
        <v>106.8</v>
      </c>
      <c r="AU8" s="122">
        <v>106.8</v>
      </c>
      <c r="AV8" s="122">
        <v>106.8</v>
      </c>
      <c r="AW8" s="122">
        <v>106.8</v>
      </c>
      <c r="AX8" s="122">
        <v>106.8</v>
      </c>
      <c r="AY8" s="122">
        <v>106.8</v>
      </c>
      <c r="AZ8" s="122">
        <v>106.8</v>
      </c>
      <c r="BA8" s="122">
        <v>106.8</v>
      </c>
      <c r="BB8" s="122">
        <v>106.8</v>
      </c>
      <c r="BC8" s="122">
        <v>107.9</v>
      </c>
      <c r="BD8" s="122">
        <v>107.9</v>
      </c>
      <c r="BE8" s="122">
        <v>107.9</v>
      </c>
      <c r="BF8" s="122">
        <v>107.9</v>
      </c>
      <c r="BG8" s="122">
        <v>107.9</v>
      </c>
      <c r="BH8" s="122">
        <v>107.9</v>
      </c>
      <c r="BI8" s="122">
        <v>107.8</v>
      </c>
      <c r="BJ8" s="122">
        <v>107.8</v>
      </c>
      <c r="BK8" s="122">
        <v>107.8</v>
      </c>
    </row>
    <row r="9" spans="1:63" x14ac:dyDescent="0.25">
      <c r="A9" s="121">
        <v>98.1</v>
      </c>
      <c r="B9" s="121">
        <v>98.1</v>
      </c>
      <c r="C9" s="121">
        <v>98.3</v>
      </c>
      <c r="D9" s="121">
        <v>100.4</v>
      </c>
      <c r="E9" s="121">
        <v>100.5</v>
      </c>
      <c r="F9" s="121">
        <v>100.5</v>
      </c>
      <c r="G9" s="121">
        <v>100.5</v>
      </c>
      <c r="H9" s="121">
        <v>100.7</v>
      </c>
      <c r="I9" s="121">
        <v>100.7</v>
      </c>
      <c r="J9" s="121">
        <v>100.7</v>
      </c>
      <c r="K9" s="121">
        <v>100.7</v>
      </c>
      <c r="L9" s="121">
        <v>100.7</v>
      </c>
      <c r="M9" s="121">
        <v>102.8</v>
      </c>
      <c r="N9" s="121">
        <v>102.8</v>
      </c>
      <c r="O9" s="121">
        <v>103</v>
      </c>
      <c r="P9" s="121">
        <v>103</v>
      </c>
      <c r="Q9" s="121">
        <v>103.2</v>
      </c>
      <c r="R9" s="121">
        <v>103.4</v>
      </c>
      <c r="S9" s="121">
        <v>103.4</v>
      </c>
      <c r="T9" s="121">
        <v>103.4</v>
      </c>
      <c r="U9" s="121">
        <v>103.6</v>
      </c>
      <c r="V9" s="121">
        <v>103.6</v>
      </c>
      <c r="W9" s="121">
        <v>103.7</v>
      </c>
      <c r="X9" s="121">
        <v>103.7</v>
      </c>
      <c r="Y9" s="121">
        <v>105.8</v>
      </c>
      <c r="Z9" s="121">
        <v>105.8</v>
      </c>
      <c r="AA9" s="121">
        <v>105.8</v>
      </c>
      <c r="AB9" s="121">
        <v>105.8</v>
      </c>
      <c r="AC9" s="121">
        <v>105.8</v>
      </c>
      <c r="AD9" s="121">
        <v>105.8</v>
      </c>
      <c r="AE9" s="121">
        <v>105.8</v>
      </c>
      <c r="AF9" s="121">
        <v>105.8</v>
      </c>
      <c r="AG9" s="121">
        <v>105.8</v>
      </c>
      <c r="AH9" s="121">
        <v>106.3</v>
      </c>
      <c r="AI9" s="121">
        <v>106.4</v>
      </c>
      <c r="AJ9" s="121">
        <v>106.4</v>
      </c>
      <c r="AK9" s="121">
        <v>107</v>
      </c>
      <c r="AL9" s="121">
        <v>107</v>
      </c>
      <c r="AM9" s="121">
        <v>107</v>
      </c>
      <c r="AN9" s="121">
        <v>107</v>
      </c>
      <c r="AO9" s="121">
        <v>107.1</v>
      </c>
      <c r="AP9" s="121">
        <v>107.1</v>
      </c>
      <c r="AQ9" s="121">
        <v>107.1</v>
      </c>
      <c r="AR9" s="121">
        <v>107.1</v>
      </c>
      <c r="AS9" s="121">
        <v>107.1</v>
      </c>
      <c r="AT9" s="121">
        <v>107.1</v>
      </c>
      <c r="AU9" s="121">
        <v>107.1</v>
      </c>
      <c r="AV9" s="121">
        <v>107.1</v>
      </c>
      <c r="AW9" s="121">
        <v>107.1</v>
      </c>
      <c r="AX9" s="121">
        <v>107.1</v>
      </c>
      <c r="AY9" s="121">
        <v>107.1</v>
      </c>
      <c r="AZ9" s="121">
        <v>107.1</v>
      </c>
      <c r="BA9" s="121">
        <v>107.1</v>
      </c>
      <c r="BB9" s="121">
        <v>107.1</v>
      </c>
      <c r="BC9" s="121">
        <v>108.3</v>
      </c>
      <c r="BD9" s="121">
        <v>108.3</v>
      </c>
      <c r="BE9" s="121">
        <v>108.3</v>
      </c>
      <c r="BF9" s="121">
        <v>108.3</v>
      </c>
      <c r="BG9" s="121">
        <v>108.3</v>
      </c>
      <c r="BH9" s="121">
        <v>108.3</v>
      </c>
      <c r="BI9" s="121">
        <v>108.2</v>
      </c>
      <c r="BJ9" s="121">
        <v>108.2</v>
      </c>
      <c r="BK9" s="121">
        <v>108.2</v>
      </c>
    </row>
    <row r="10" spans="1:63" x14ac:dyDescent="0.25">
      <c r="A10" s="122">
        <v>98.2</v>
      </c>
      <c r="B10" s="122">
        <v>98.2</v>
      </c>
      <c r="C10" s="122">
        <v>98.4</v>
      </c>
      <c r="D10" s="122">
        <v>100.4</v>
      </c>
      <c r="E10" s="122">
        <v>100.5</v>
      </c>
      <c r="F10" s="122">
        <v>100.5</v>
      </c>
      <c r="G10" s="122">
        <v>100.5</v>
      </c>
      <c r="H10" s="122">
        <v>100.6</v>
      </c>
      <c r="I10" s="122">
        <v>100.6</v>
      </c>
      <c r="J10" s="122">
        <v>100.6</v>
      </c>
      <c r="K10" s="122">
        <v>100.6</v>
      </c>
      <c r="L10" s="122">
        <v>100.6</v>
      </c>
      <c r="M10" s="122">
        <v>102.7</v>
      </c>
      <c r="N10" s="122">
        <v>102.7</v>
      </c>
      <c r="O10" s="122">
        <v>102.9</v>
      </c>
      <c r="P10" s="122">
        <v>102.9</v>
      </c>
      <c r="Q10" s="122">
        <v>103</v>
      </c>
      <c r="R10" s="122">
        <v>103.3</v>
      </c>
      <c r="S10" s="122">
        <v>103.3</v>
      </c>
      <c r="T10" s="122">
        <v>103.3</v>
      </c>
      <c r="U10" s="122">
        <v>103.4</v>
      </c>
      <c r="V10" s="122">
        <v>103.5</v>
      </c>
      <c r="W10" s="122">
        <v>103.5</v>
      </c>
      <c r="X10" s="122">
        <v>103.5</v>
      </c>
      <c r="Y10" s="122">
        <v>105.6</v>
      </c>
      <c r="Z10" s="122">
        <v>105.6</v>
      </c>
      <c r="AA10" s="122">
        <v>105.6</v>
      </c>
      <c r="AB10" s="122">
        <v>105.6</v>
      </c>
      <c r="AC10" s="122">
        <v>105.6</v>
      </c>
      <c r="AD10" s="122">
        <v>105.6</v>
      </c>
      <c r="AE10" s="122">
        <v>105.6</v>
      </c>
      <c r="AF10" s="122">
        <v>105.6</v>
      </c>
      <c r="AG10" s="122">
        <v>105.6</v>
      </c>
      <c r="AH10" s="122">
        <v>106</v>
      </c>
      <c r="AI10" s="122">
        <v>106.1</v>
      </c>
      <c r="AJ10" s="122">
        <v>106.1</v>
      </c>
      <c r="AK10" s="122">
        <v>106.3</v>
      </c>
      <c r="AL10" s="122">
        <v>106.3</v>
      </c>
      <c r="AM10" s="122">
        <v>106.3</v>
      </c>
      <c r="AN10" s="122">
        <v>106.3</v>
      </c>
      <c r="AO10" s="122">
        <v>106.3</v>
      </c>
      <c r="AP10" s="122">
        <v>106.3</v>
      </c>
      <c r="AQ10" s="122">
        <v>106.3</v>
      </c>
      <c r="AR10" s="122">
        <v>106.3</v>
      </c>
      <c r="AS10" s="122">
        <v>106.3</v>
      </c>
      <c r="AT10" s="122">
        <v>106.4</v>
      </c>
      <c r="AU10" s="122">
        <v>106.4</v>
      </c>
      <c r="AV10" s="122">
        <v>106.4</v>
      </c>
      <c r="AW10" s="122">
        <v>106.4</v>
      </c>
      <c r="AX10" s="122">
        <v>106.4</v>
      </c>
      <c r="AY10" s="122">
        <v>106.4</v>
      </c>
      <c r="AZ10" s="122">
        <v>106.4</v>
      </c>
      <c r="BA10" s="122">
        <v>106.4</v>
      </c>
      <c r="BB10" s="122">
        <v>106.4</v>
      </c>
      <c r="BC10" s="122">
        <v>107.5</v>
      </c>
      <c r="BD10" s="122">
        <v>107.5</v>
      </c>
      <c r="BE10" s="122">
        <v>107.5</v>
      </c>
      <c r="BF10" s="122">
        <v>107.5</v>
      </c>
      <c r="BG10" s="122">
        <v>107.5</v>
      </c>
      <c r="BH10" s="122">
        <v>107.5</v>
      </c>
      <c r="BI10" s="122">
        <v>107.4</v>
      </c>
      <c r="BJ10" s="122">
        <v>107.4</v>
      </c>
      <c r="BK10" s="122">
        <v>107.4</v>
      </c>
    </row>
    <row r="11" spans="1:63" x14ac:dyDescent="0.25">
      <c r="A11" s="121">
        <v>98.9</v>
      </c>
      <c r="B11" s="121">
        <v>99.2</v>
      </c>
      <c r="C11" s="121">
        <v>99.5</v>
      </c>
      <c r="D11" s="121">
        <v>100.3</v>
      </c>
      <c r="E11" s="121">
        <v>100.5</v>
      </c>
      <c r="F11" s="121">
        <v>100.2</v>
      </c>
      <c r="G11" s="121">
        <v>100.2</v>
      </c>
      <c r="H11" s="121">
        <v>100.2</v>
      </c>
      <c r="I11" s="121">
        <v>100.6</v>
      </c>
      <c r="J11" s="121">
        <v>100.2</v>
      </c>
      <c r="K11" s="121">
        <v>100.1</v>
      </c>
      <c r="L11" s="121">
        <v>100.2</v>
      </c>
      <c r="M11" s="121">
        <v>101.4</v>
      </c>
      <c r="N11" s="121">
        <v>101.4</v>
      </c>
      <c r="O11" s="121">
        <v>102.2</v>
      </c>
      <c r="P11" s="121">
        <v>102.3</v>
      </c>
      <c r="Q11" s="121">
        <v>102.7</v>
      </c>
      <c r="R11" s="121">
        <v>103.3</v>
      </c>
      <c r="S11" s="121">
        <v>103.2</v>
      </c>
      <c r="T11" s="121">
        <v>103.5</v>
      </c>
      <c r="U11" s="121">
        <v>103.4</v>
      </c>
      <c r="V11" s="121">
        <v>103.3</v>
      </c>
      <c r="W11" s="121">
        <v>103.2</v>
      </c>
      <c r="X11" s="121">
        <v>103.1</v>
      </c>
      <c r="Y11" s="121">
        <v>103.6</v>
      </c>
      <c r="Z11" s="121">
        <v>104.1</v>
      </c>
      <c r="AA11" s="121">
        <v>104.3</v>
      </c>
      <c r="AB11" s="121">
        <v>104.9</v>
      </c>
      <c r="AC11" s="121">
        <v>105.1</v>
      </c>
      <c r="AD11" s="121">
        <v>104.9</v>
      </c>
      <c r="AE11" s="121">
        <v>104.5</v>
      </c>
      <c r="AF11" s="121">
        <v>104.4</v>
      </c>
      <c r="AG11" s="121">
        <v>105</v>
      </c>
      <c r="AH11" s="121">
        <v>104.8</v>
      </c>
      <c r="AI11" s="121">
        <v>104.4</v>
      </c>
      <c r="AJ11" s="121">
        <v>104.5</v>
      </c>
      <c r="AK11" s="121">
        <v>104.7</v>
      </c>
      <c r="AL11" s="121">
        <v>105.3</v>
      </c>
      <c r="AM11" s="121">
        <v>104.8</v>
      </c>
      <c r="AN11" s="121">
        <v>104.7</v>
      </c>
      <c r="AO11" s="121">
        <v>105.5</v>
      </c>
      <c r="AP11" s="121">
        <v>105.1</v>
      </c>
      <c r="AQ11" s="121">
        <v>105</v>
      </c>
      <c r="AR11" s="121">
        <v>105.3</v>
      </c>
      <c r="AS11" s="121">
        <v>105.4</v>
      </c>
      <c r="AT11" s="121">
        <v>104.7</v>
      </c>
      <c r="AU11" s="121">
        <v>104.7</v>
      </c>
      <c r="AV11" s="121">
        <v>104.6</v>
      </c>
      <c r="AW11" s="121">
        <v>104.1</v>
      </c>
      <c r="AX11" s="121">
        <v>104.5</v>
      </c>
      <c r="AY11" s="121">
        <v>103.7</v>
      </c>
      <c r="AZ11" s="121">
        <v>104</v>
      </c>
      <c r="BA11" s="121">
        <v>103.8</v>
      </c>
      <c r="BB11" s="121">
        <v>104.1</v>
      </c>
      <c r="BC11" s="121">
        <v>103.8</v>
      </c>
      <c r="BD11" s="121">
        <v>104.3</v>
      </c>
      <c r="BE11" s="121">
        <v>104.2</v>
      </c>
      <c r="BF11" s="121">
        <v>103.8</v>
      </c>
      <c r="BG11" s="121">
        <v>103.6</v>
      </c>
      <c r="BH11" s="121">
        <v>103.8</v>
      </c>
      <c r="BI11" s="121">
        <v>103.9</v>
      </c>
      <c r="BJ11" s="121">
        <v>103.5</v>
      </c>
      <c r="BK11" s="121">
        <v>103.1</v>
      </c>
    </row>
    <row r="12" spans="1:63" x14ac:dyDescent="0.25">
      <c r="A12" s="122">
        <v>100.1</v>
      </c>
      <c r="B12" s="122">
        <v>100.1</v>
      </c>
      <c r="C12" s="122">
        <v>99.8</v>
      </c>
      <c r="D12" s="122">
        <v>99.9</v>
      </c>
      <c r="E12" s="122">
        <v>100.1</v>
      </c>
      <c r="F12" s="122">
        <v>100.1</v>
      </c>
      <c r="G12" s="122">
        <v>100.2</v>
      </c>
      <c r="H12" s="122">
        <v>100.2</v>
      </c>
      <c r="I12" s="122">
        <v>99.9</v>
      </c>
      <c r="J12" s="122">
        <v>99.8</v>
      </c>
      <c r="K12" s="122">
        <v>99.9</v>
      </c>
      <c r="L12" s="122">
        <v>99.8</v>
      </c>
      <c r="M12" s="122">
        <v>99.4</v>
      </c>
      <c r="N12" s="122">
        <v>99.6</v>
      </c>
      <c r="O12" s="122">
        <v>99.8</v>
      </c>
      <c r="P12" s="122">
        <v>99.1</v>
      </c>
      <c r="Q12" s="122">
        <v>98.7</v>
      </c>
      <c r="R12" s="122">
        <v>99.5</v>
      </c>
      <c r="S12" s="122">
        <v>99.7</v>
      </c>
      <c r="T12" s="122">
        <v>99.5</v>
      </c>
      <c r="U12" s="122">
        <v>99.1</v>
      </c>
      <c r="V12" s="122">
        <v>98.9</v>
      </c>
      <c r="W12" s="122">
        <v>99.1</v>
      </c>
      <c r="X12" s="122">
        <v>99.6</v>
      </c>
      <c r="Y12" s="122">
        <v>99.2</v>
      </c>
      <c r="Z12" s="122">
        <v>99.3</v>
      </c>
      <c r="AA12" s="122">
        <v>99.1</v>
      </c>
      <c r="AB12" s="122">
        <v>99.3</v>
      </c>
      <c r="AC12" s="122">
        <v>99.8</v>
      </c>
      <c r="AD12" s="122">
        <v>99.8</v>
      </c>
      <c r="AE12" s="122">
        <v>99.7</v>
      </c>
      <c r="AF12" s="122">
        <v>99.6</v>
      </c>
      <c r="AG12" s="122">
        <v>99.2</v>
      </c>
      <c r="AH12" s="122">
        <v>99.2</v>
      </c>
      <c r="AI12" s="122">
        <v>99.6</v>
      </c>
      <c r="AJ12" s="122">
        <v>99.6</v>
      </c>
      <c r="AK12" s="122">
        <v>99.9</v>
      </c>
      <c r="AL12" s="122">
        <v>99.7</v>
      </c>
      <c r="AM12" s="122">
        <v>100</v>
      </c>
      <c r="AN12" s="122">
        <v>100.1</v>
      </c>
      <c r="AO12" s="122">
        <v>99.7</v>
      </c>
      <c r="AP12" s="122">
        <v>99.9</v>
      </c>
      <c r="AQ12" s="122">
        <v>99.8</v>
      </c>
      <c r="AR12" s="122">
        <v>100.4</v>
      </c>
      <c r="AS12" s="122">
        <v>100.3</v>
      </c>
      <c r="AT12" s="122">
        <v>100.3</v>
      </c>
      <c r="AU12" s="122">
        <v>100.1</v>
      </c>
      <c r="AV12" s="122">
        <v>100.6</v>
      </c>
      <c r="AW12" s="122">
        <v>101.4</v>
      </c>
      <c r="AX12" s="122">
        <v>102.5</v>
      </c>
      <c r="AY12" s="122">
        <v>101.8</v>
      </c>
      <c r="AZ12" s="122">
        <v>102.3</v>
      </c>
      <c r="BA12" s="122">
        <v>102.8</v>
      </c>
      <c r="BB12" s="122">
        <v>102.1</v>
      </c>
      <c r="BC12" s="122">
        <v>101.6</v>
      </c>
      <c r="BD12" s="122">
        <v>99.3</v>
      </c>
      <c r="BE12" s="122">
        <v>101.1</v>
      </c>
      <c r="BF12" s="122">
        <v>100.8</v>
      </c>
      <c r="BG12" s="122">
        <v>102.6</v>
      </c>
      <c r="BH12" s="122">
        <v>101.6</v>
      </c>
      <c r="BI12" s="122">
        <v>102</v>
      </c>
      <c r="BJ12" s="122">
        <v>101.8</v>
      </c>
      <c r="BK12" s="122">
        <v>102.5</v>
      </c>
    </row>
    <row r="13" spans="1:63" x14ac:dyDescent="0.25">
      <c r="A13" s="121">
        <v>101.2</v>
      </c>
      <c r="B13" s="121">
        <v>100.9</v>
      </c>
      <c r="C13" s="121">
        <v>100.8</v>
      </c>
      <c r="D13" s="121">
        <v>100.7</v>
      </c>
      <c r="E13" s="121">
        <v>100.4</v>
      </c>
      <c r="F13" s="121">
        <v>99.9</v>
      </c>
      <c r="G13" s="121">
        <v>99.9</v>
      </c>
      <c r="H13" s="121">
        <v>99.8</v>
      </c>
      <c r="I13" s="121">
        <v>99.2</v>
      </c>
      <c r="J13" s="121">
        <v>99.3</v>
      </c>
      <c r="K13" s="121">
        <v>99.1</v>
      </c>
      <c r="L13" s="121">
        <v>98.9</v>
      </c>
      <c r="M13" s="121">
        <v>98.7</v>
      </c>
      <c r="N13" s="121">
        <v>99</v>
      </c>
      <c r="O13" s="121">
        <v>99.2</v>
      </c>
      <c r="P13" s="121">
        <v>99.5</v>
      </c>
      <c r="Q13" s="121">
        <v>99.6</v>
      </c>
      <c r="R13" s="121">
        <v>100.1</v>
      </c>
      <c r="S13" s="121">
        <v>100.2</v>
      </c>
      <c r="T13" s="121">
        <v>100.9</v>
      </c>
      <c r="U13" s="121">
        <v>100.8</v>
      </c>
      <c r="V13" s="121">
        <v>100.8</v>
      </c>
      <c r="W13" s="121">
        <v>101.1</v>
      </c>
      <c r="X13" s="121">
        <v>101.3</v>
      </c>
      <c r="Y13" s="121">
        <v>102.8</v>
      </c>
      <c r="Z13" s="121">
        <v>103.8</v>
      </c>
      <c r="AA13" s="121">
        <v>103.3</v>
      </c>
      <c r="AB13" s="121">
        <v>103.6</v>
      </c>
      <c r="AC13" s="121">
        <v>103.5</v>
      </c>
      <c r="AD13" s="121">
        <v>103.6</v>
      </c>
      <c r="AE13" s="121">
        <v>103.1</v>
      </c>
      <c r="AF13" s="121">
        <v>103.1</v>
      </c>
      <c r="AG13" s="121">
        <v>103.2</v>
      </c>
      <c r="AH13" s="121">
        <v>103</v>
      </c>
      <c r="AI13" s="121">
        <v>102.4</v>
      </c>
      <c r="AJ13" s="121">
        <v>102.4</v>
      </c>
      <c r="AK13" s="121">
        <v>103.2</v>
      </c>
      <c r="AL13" s="121">
        <v>103.7</v>
      </c>
      <c r="AM13" s="121">
        <v>103.9</v>
      </c>
      <c r="AN13" s="121">
        <v>103.3</v>
      </c>
      <c r="AO13" s="121">
        <v>104.2</v>
      </c>
      <c r="AP13" s="121">
        <v>104.1</v>
      </c>
      <c r="AQ13" s="121">
        <v>103.8</v>
      </c>
      <c r="AR13" s="121">
        <v>103.6</v>
      </c>
      <c r="AS13" s="121">
        <v>103.7</v>
      </c>
      <c r="AT13" s="121">
        <v>103.1</v>
      </c>
      <c r="AU13" s="121">
        <v>103.1</v>
      </c>
      <c r="AV13" s="121">
        <v>103.1</v>
      </c>
      <c r="AW13" s="121">
        <v>103.2</v>
      </c>
      <c r="AX13" s="121">
        <v>103</v>
      </c>
      <c r="AY13" s="121">
        <v>102.4</v>
      </c>
      <c r="AZ13" s="121">
        <v>102.2</v>
      </c>
      <c r="BA13" s="121">
        <v>102.2</v>
      </c>
      <c r="BB13" s="121">
        <v>102.6</v>
      </c>
      <c r="BC13" s="121">
        <v>102.6</v>
      </c>
      <c r="BD13" s="121">
        <v>102.4</v>
      </c>
      <c r="BE13" s="121">
        <v>102.1</v>
      </c>
      <c r="BF13" s="121">
        <v>101.9</v>
      </c>
      <c r="BG13" s="121">
        <v>102.4</v>
      </c>
      <c r="BH13" s="121">
        <v>101.5</v>
      </c>
      <c r="BI13" s="121">
        <v>100.7</v>
      </c>
      <c r="BJ13" s="121">
        <v>101.2</v>
      </c>
      <c r="BK13" s="121">
        <v>100.8</v>
      </c>
    </row>
    <row r="14" spans="1:63" x14ac:dyDescent="0.25">
      <c r="A14" s="122">
        <v>99.8</v>
      </c>
      <c r="B14" s="122">
        <v>100</v>
      </c>
      <c r="C14" s="122">
        <v>99.3</v>
      </c>
      <c r="D14" s="122">
        <v>99.5</v>
      </c>
      <c r="E14" s="122">
        <v>100</v>
      </c>
      <c r="F14" s="122">
        <v>99.8</v>
      </c>
      <c r="G14" s="122">
        <v>100</v>
      </c>
      <c r="H14" s="122">
        <v>100.2</v>
      </c>
      <c r="I14" s="122">
        <v>100.2</v>
      </c>
      <c r="J14" s="122">
        <v>100.3</v>
      </c>
      <c r="K14" s="122">
        <v>100.6</v>
      </c>
      <c r="L14" s="122">
        <v>100.2</v>
      </c>
      <c r="M14" s="122">
        <v>101.2</v>
      </c>
      <c r="N14" s="122">
        <v>101.6</v>
      </c>
      <c r="O14" s="122">
        <v>102.6</v>
      </c>
      <c r="P14" s="122">
        <v>103</v>
      </c>
      <c r="Q14" s="122">
        <v>103.8</v>
      </c>
      <c r="R14" s="122">
        <v>103.9</v>
      </c>
      <c r="S14" s="122">
        <v>104.7</v>
      </c>
      <c r="T14" s="122">
        <v>104.9</v>
      </c>
      <c r="U14" s="122">
        <v>105.1</v>
      </c>
      <c r="V14" s="122">
        <v>104.3</v>
      </c>
      <c r="W14" s="122">
        <v>104.4</v>
      </c>
      <c r="X14" s="122">
        <v>104.8</v>
      </c>
      <c r="Y14" s="122">
        <v>105.1</v>
      </c>
      <c r="Z14" s="122">
        <v>105.6</v>
      </c>
      <c r="AA14" s="122">
        <v>105.6</v>
      </c>
      <c r="AB14" s="122">
        <v>106.2</v>
      </c>
      <c r="AC14" s="122">
        <v>106.8</v>
      </c>
      <c r="AD14" s="122">
        <v>106.6</v>
      </c>
      <c r="AE14" s="122">
        <v>106.2</v>
      </c>
      <c r="AF14" s="122">
        <v>106.7</v>
      </c>
      <c r="AG14" s="122">
        <v>106.9</v>
      </c>
      <c r="AH14" s="122">
        <v>106.6</v>
      </c>
      <c r="AI14" s="122">
        <v>106.9</v>
      </c>
      <c r="AJ14" s="122">
        <v>107.1</v>
      </c>
      <c r="AK14" s="122">
        <v>108.4</v>
      </c>
      <c r="AL14" s="122">
        <v>108.8</v>
      </c>
      <c r="AM14" s="122">
        <v>108.8</v>
      </c>
      <c r="AN14" s="122">
        <v>108.9</v>
      </c>
      <c r="AO14" s="122">
        <v>110.4</v>
      </c>
      <c r="AP14" s="122">
        <v>110.2</v>
      </c>
      <c r="AQ14" s="122">
        <v>108.9</v>
      </c>
      <c r="AR14" s="122">
        <v>109.3</v>
      </c>
      <c r="AS14" s="122">
        <v>108.5</v>
      </c>
      <c r="AT14" s="122">
        <v>108.5</v>
      </c>
      <c r="AU14" s="122">
        <v>109.1</v>
      </c>
      <c r="AV14" s="122">
        <v>108.8</v>
      </c>
      <c r="AW14" s="122">
        <v>108.5</v>
      </c>
      <c r="AX14" s="122">
        <v>109.4</v>
      </c>
      <c r="AY14" s="122">
        <v>108.8</v>
      </c>
      <c r="AZ14" s="122">
        <v>107.7</v>
      </c>
      <c r="BA14" s="122">
        <v>107.3</v>
      </c>
      <c r="BB14" s="122">
        <v>106.6</v>
      </c>
      <c r="BC14" s="122">
        <v>106.3</v>
      </c>
      <c r="BD14" s="122">
        <v>106.6</v>
      </c>
      <c r="BE14" s="122">
        <v>106.1</v>
      </c>
      <c r="BF14" s="122">
        <v>105.9</v>
      </c>
      <c r="BG14" s="122">
        <v>105.2</v>
      </c>
      <c r="BH14" s="122">
        <v>105.4</v>
      </c>
      <c r="BI14" s="122">
        <v>105.3</v>
      </c>
      <c r="BJ14" s="122">
        <v>105.4</v>
      </c>
      <c r="BK14" s="122">
        <v>104.8</v>
      </c>
    </row>
    <row r="15" spans="1:63" x14ac:dyDescent="0.25">
      <c r="A15" s="121">
        <v>100.1</v>
      </c>
      <c r="B15" s="121">
        <v>100.1</v>
      </c>
      <c r="C15" s="121">
        <v>100.4</v>
      </c>
      <c r="D15" s="121">
        <v>99.7</v>
      </c>
      <c r="E15" s="121">
        <v>99.8</v>
      </c>
      <c r="F15" s="121">
        <v>100.2</v>
      </c>
      <c r="G15" s="121">
        <v>100</v>
      </c>
      <c r="H15" s="121">
        <v>100.2</v>
      </c>
      <c r="I15" s="121">
        <v>100.2</v>
      </c>
      <c r="J15" s="121">
        <v>99.8</v>
      </c>
      <c r="K15" s="121">
        <v>99.8</v>
      </c>
      <c r="L15" s="121">
        <v>99.7</v>
      </c>
      <c r="M15" s="121">
        <v>100.1</v>
      </c>
      <c r="N15" s="121">
        <v>100.8</v>
      </c>
      <c r="O15" s="121">
        <v>100.9</v>
      </c>
      <c r="P15" s="121">
        <v>100.8</v>
      </c>
      <c r="Q15" s="121">
        <v>100.6</v>
      </c>
      <c r="R15" s="121">
        <v>100.3</v>
      </c>
      <c r="S15" s="121">
        <v>100.7</v>
      </c>
      <c r="T15" s="121">
        <v>100.8</v>
      </c>
      <c r="U15" s="121">
        <v>100.2</v>
      </c>
      <c r="V15" s="121">
        <v>100.3</v>
      </c>
      <c r="W15" s="121">
        <v>100.6</v>
      </c>
      <c r="X15" s="121">
        <v>100.3</v>
      </c>
      <c r="Y15" s="121">
        <v>100.6</v>
      </c>
      <c r="Z15" s="121">
        <v>101.6</v>
      </c>
      <c r="AA15" s="121">
        <v>101.2</v>
      </c>
      <c r="AB15" s="121">
        <v>101.1</v>
      </c>
      <c r="AC15" s="121">
        <v>101.5</v>
      </c>
      <c r="AD15" s="121">
        <v>101.6</v>
      </c>
      <c r="AE15" s="121">
        <v>101.5</v>
      </c>
      <c r="AF15" s="121">
        <v>101.5</v>
      </c>
      <c r="AG15" s="121">
        <v>101.6</v>
      </c>
      <c r="AH15" s="121">
        <v>101.7</v>
      </c>
      <c r="AI15" s="121">
        <v>101.8</v>
      </c>
      <c r="AJ15" s="121">
        <v>101</v>
      </c>
      <c r="AK15" s="121">
        <v>101.4</v>
      </c>
      <c r="AL15" s="121">
        <v>101</v>
      </c>
      <c r="AM15" s="121">
        <v>101.1</v>
      </c>
      <c r="AN15" s="121">
        <v>100.7</v>
      </c>
      <c r="AO15" s="121">
        <v>100.7</v>
      </c>
      <c r="AP15" s="121">
        <v>101.3</v>
      </c>
      <c r="AQ15" s="121">
        <v>101.6</v>
      </c>
      <c r="AR15" s="121">
        <v>101.1</v>
      </c>
      <c r="AS15" s="121">
        <v>102.2</v>
      </c>
      <c r="AT15" s="121">
        <v>101.3</v>
      </c>
      <c r="AU15" s="121">
        <v>101.5</v>
      </c>
      <c r="AV15" s="121">
        <v>101.6</v>
      </c>
      <c r="AW15" s="121">
        <v>100.7</v>
      </c>
      <c r="AX15" s="121">
        <v>101.9</v>
      </c>
      <c r="AY15" s="121">
        <v>101.4</v>
      </c>
      <c r="AZ15" s="121">
        <v>101.2</v>
      </c>
      <c r="BA15" s="121">
        <v>102.5</v>
      </c>
      <c r="BB15" s="121">
        <v>102.1</v>
      </c>
      <c r="BC15" s="121">
        <v>102.5</v>
      </c>
      <c r="BD15" s="121">
        <v>103</v>
      </c>
      <c r="BE15" s="121">
        <v>103</v>
      </c>
      <c r="BF15" s="121">
        <v>103.5</v>
      </c>
      <c r="BG15" s="121">
        <v>103.5</v>
      </c>
      <c r="BH15" s="121">
        <v>103</v>
      </c>
      <c r="BI15" s="121">
        <v>102.5</v>
      </c>
      <c r="BJ15" s="121">
        <v>102</v>
      </c>
      <c r="BK15" s="121">
        <v>100.3</v>
      </c>
    </row>
    <row r="16" spans="1:63" x14ac:dyDescent="0.25">
      <c r="A16" s="122">
        <v>97.6</v>
      </c>
      <c r="B16" s="122">
        <v>99.1</v>
      </c>
      <c r="C16" s="122">
        <v>99.4</v>
      </c>
      <c r="D16" s="122">
        <v>100.3</v>
      </c>
      <c r="E16" s="122">
        <v>99</v>
      </c>
      <c r="F16" s="122">
        <v>99.4</v>
      </c>
      <c r="G16" s="122">
        <v>98.7</v>
      </c>
      <c r="H16" s="122">
        <v>99.5</v>
      </c>
      <c r="I16" s="122">
        <v>101.3</v>
      </c>
      <c r="J16" s="122">
        <v>102.4</v>
      </c>
      <c r="K16" s="122">
        <v>101.5</v>
      </c>
      <c r="L16" s="122">
        <v>101.8</v>
      </c>
      <c r="M16" s="122">
        <v>102.1</v>
      </c>
      <c r="N16" s="122">
        <v>102.8</v>
      </c>
      <c r="O16" s="122">
        <v>103.4</v>
      </c>
      <c r="P16" s="122">
        <v>103.1</v>
      </c>
      <c r="Q16" s="122">
        <v>104.3</v>
      </c>
      <c r="R16" s="122">
        <v>103.1</v>
      </c>
      <c r="S16" s="122">
        <v>103.5</v>
      </c>
      <c r="T16" s="122">
        <v>104.8</v>
      </c>
      <c r="U16" s="122">
        <v>102.8</v>
      </c>
      <c r="V16" s="122">
        <v>102.8</v>
      </c>
      <c r="W16" s="122">
        <v>102.7</v>
      </c>
      <c r="X16" s="122">
        <v>102.7</v>
      </c>
      <c r="Y16" s="122">
        <v>87.4</v>
      </c>
      <c r="Z16" s="122">
        <v>87.6</v>
      </c>
      <c r="AA16" s="122">
        <v>87.7</v>
      </c>
      <c r="AB16" s="122">
        <v>87.2</v>
      </c>
      <c r="AC16" s="122">
        <v>87.9</v>
      </c>
      <c r="AD16" s="122">
        <v>87.8</v>
      </c>
      <c r="AE16" s="122">
        <v>88.2</v>
      </c>
      <c r="AF16" s="122">
        <v>88</v>
      </c>
      <c r="AG16" s="122">
        <v>88.6</v>
      </c>
      <c r="AH16" s="122">
        <v>88.5</v>
      </c>
      <c r="AI16" s="122">
        <v>88.9</v>
      </c>
      <c r="AJ16" s="122">
        <v>88.8</v>
      </c>
      <c r="AK16" s="122">
        <v>87.6</v>
      </c>
      <c r="AL16" s="122">
        <v>86.8</v>
      </c>
      <c r="AM16" s="122">
        <v>87.6</v>
      </c>
      <c r="AN16" s="122">
        <v>87.5</v>
      </c>
      <c r="AO16" s="122">
        <v>86.7</v>
      </c>
      <c r="AP16" s="122">
        <v>86.8</v>
      </c>
      <c r="AQ16" s="122">
        <v>87.3</v>
      </c>
      <c r="AR16" s="122">
        <v>86.9</v>
      </c>
      <c r="AS16" s="122">
        <v>87.4</v>
      </c>
      <c r="AT16" s="122">
        <v>87</v>
      </c>
      <c r="AU16" s="122">
        <v>87.5</v>
      </c>
      <c r="AV16" s="122">
        <v>87.2</v>
      </c>
      <c r="AW16" s="122">
        <v>88.9</v>
      </c>
      <c r="AX16" s="122">
        <v>90.3</v>
      </c>
      <c r="AY16" s="122">
        <v>89.5</v>
      </c>
      <c r="AZ16" s="122">
        <v>89.6</v>
      </c>
      <c r="BA16" s="122">
        <v>88.4</v>
      </c>
      <c r="BB16" s="122">
        <v>91.4</v>
      </c>
      <c r="BC16" s="122">
        <v>90.2</v>
      </c>
      <c r="BD16" s="122">
        <v>89.4</v>
      </c>
      <c r="BE16" s="122">
        <v>90.7</v>
      </c>
      <c r="BF16" s="122">
        <v>92.4</v>
      </c>
      <c r="BG16" s="122">
        <v>90.6</v>
      </c>
      <c r="BH16" s="122">
        <v>89.7</v>
      </c>
      <c r="BI16" s="122">
        <v>91.4</v>
      </c>
      <c r="BJ16" s="122">
        <v>89.6</v>
      </c>
      <c r="BK16" s="122">
        <v>88.3</v>
      </c>
    </row>
    <row r="17" spans="1:63" x14ac:dyDescent="0.25">
      <c r="A17" s="121">
        <v>91.7</v>
      </c>
      <c r="B17" s="121">
        <v>90.5</v>
      </c>
      <c r="C17" s="121">
        <v>94.5</v>
      </c>
      <c r="D17" s="121">
        <v>107.1</v>
      </c>
      <c r="E17" s="121">
        <v>105.7</v>
      </c>
      <c r="F17" s="121">
        <v>102.1</v>
      </c>
      <c r="G17" s="121">
        <v>100.1</v>
      </c>
      <c r="H17" s="121">
        <v>101.3</v>
      </c>
      <c r="I17" s="121">
        <v>104.9</v>
      </c>
      <c r="J17" s="121">
        <v>100</v>
      </c>
      <c r="K17" s="121">
        <v>99.4</v>
      </c>
      <c r="L17" s="121">
        <v>102.7</v>
      </c>
      <c r="M17" s="121">
        <v>115.2</v>
      </c>
      <c r="N17" s="121">
        <v>113.2</v>
      </c>
      <c r="O17" s="121">
        <v>111.7</v>
      </c>
      <c r="P17" s="121">
        <v>108.3</v>
      </c>
      <c r="Q17" s="121">
        <v>111.6</v>
      </c>
      <c r="R17" s="121">
        <v>115.4</v>
      </c>
      <c r="S17" s="121">
        <v>113.6</v>
      </c>
      <c r="T17" s="121">
        <v>114.5</v>
      </c>
      <c r="U17" s="121">
        <v>114</v>
      </c>
      <c r="V17" s="121">
        <v>114.1</v>
      </c>
      <c r="W17" s="121">
        <v>111.8</v>
      </c>
      <c r="X17" s="121">
        <v>110.6</v>
      </c>
      <c r="Y17" s="121">
        <v>114.1</v>
      </c>
      <c r="Z17" s="121">
        <v>111.9</v>
      </c>
      <c r="AA17" s="121">
        <v>111.1</v>
      </c>
      <c r="AB17" s="121">
        <v>113.4</v>
      </c>
      <c r="AC17" s="121">
        <v>112.2</v>
      </c>
      <c r="AD17" s="121">
        <v>109.6</v>
      </c>
      <c r="AE17" s="121">
        <v>107.7</v>
      </c>
      <c r="AF17" s="121">
        <v>110.2</v>
      </c>
      <c r="AG17" s="121">
        <v>111.6</v>
      </c>
      <c r="AH17" s="121">
        <v>107.9</v>
      </c>
      <c r="AI17" s="121">
        <v>107</v>
      </c>
      <c r="AJ17" s="121">
        <v>107</v>
      </c>
      <c r="AK17" s="121">
        <v>108.4</v>
      </c>
      <c r="AL17" s="121">
        <v>104.9</v>
      </c>
      <c r="AM17" s="121">
        <v>102.3</v>
      </c>
      <c r="AN17" s="121">
        <v>102.9</v>
      </c>
      <c r="AO17" s="121">
        <v>106.4</v>
      </c>
      <c r="AP17" s="121">
        <v>104.5</v>
      </c>
      <c r="AQ17" s="121">
        <v>103.3</v>
      </c>
      <c r="AR17" s="121">
        <v>107.7</v>
      </c>
      <c r="AS17" s="121">
        <v>108</v>
      </c>
      <c r="AT17" s="121">
        <v>106</v>
      </c>
      <c r="AU17" s="121">
        <v>105.8</v>
      </c>
      <c r="AV17" s="121">
        <v>105</v>
      </c>
      <c r="AW17" s="121">
        <v>106.2</v>
      </c>
      <c r="AX17" s="121">
        <v>103.6</v>
      </c>
      <c r="AY17" s="121">
        <v>99.9</v>
      </c>
      <c r="AZ17" s="121">
        <v>101.2</v>
      </c>
      <c r="BA17" s="121">
        <v>99.9</v>
      </c>
      <c r="BB17" s="121">
        <v>99.3</v>
      </c>
      <c r="BC17" s="121">
        <v>98.1</v>
      </c>
      <c r="BD17" s="121">
        <v>102.2</v>
      </c>
      <c r="BE17" s="121">
        <v>101.6</v>
      </c>
      <c r="BF17" s="121">
        <v>98.1</v>
      </c>
      <c r="BG17" s="121">
        <v>96</v>
      </c>
      <c r="BH17" s="121">
        <v>96.6</v>
      </c>
      <c r="BI17" s="121">
        <v>96.7</v>
      </c>
      <c r="BJ17" s="121">
        <v>94.8</v>
      </c>
      <c r="BK17" s="121">
        <v>93.7</v>
      </c>
    </row>
    <row r="18" spans="1:63" x14ac:dyDescent="0.25">
      <c r="A18" s="122">
        <v>98.6</v>
      </c>
      <c r="B18" s="122">
        <v>98.3</v>
      </c>
      <c r="C18" s="122">
        <v>98</v>
      </c>
      <c r="D18" s="122">
        <v>99.6</v>
      </c>
      <c r="E18" s="122">
        <v>100.4</v>
      </c>
      <c r="F18" s="122">
        <v>100.4</v>
      </c>
      <c r="G18" s="122">
        <v>100</v>
      </c>
      <c r="H18" s="122">
        <v>101.4</v>
      </c>
      <c r="I18" s="122">
        <v>101.1</v>
      </c>
      <c r="J18" s="122">
        <v>100.4</v>
      </c>
      <c r="K18" s="122">
        <v>100.8</v>
      </c>
      <c r="L18" s="122">
        <v>100.9</v>
      </c>
      <c r="M18" s="122">
        <v>102.4</v>
      </c>
      <c r="N18" s="122">
        <v>101.7</v>
      </c>
      <c r="O18" s="122">
        <v>101.6</v>
      </c>
      <c r="P18" s="122">
        <v>103.5</v>
      </c>
      <c r="Q18" s="122">
        <v>103.5</v>
      </c>
      <c r="R18" s="122">
        <v>103.8</v>
      </c>
      <c r="S18" s="122">
        <v>103.1</v>
      </c>
      <c r="T18" s="122">
        <v>104</v>
      </c>
      <c r="U18" s="122">
        <v>104.1</v>
      </c>
      <c r="V18" s="122">
        <v>103.8</v>
      </c>
      <c r="W18" s="122">
        <v>103.4</v>
      </c>
      <c r="X18" s="122">
        <v>102.7</v>
      </c>
      <c r="Y18" s="122">
        <v>102.4</v>
      </c>
      <c r="Z18" s="122">
        <v>103.7</v>
      </c>
      <c r="AA18" s="122">
        <v>104.4</v>
      </c>
      <c r="AB18" s="122">
        <v>105.7</v>
      </c>
      <c r="AC18" s="122">
        <v>105.6</v>
      </c>
      <c r="AD18" s="122">
        <v>106.2</v>
      </c>
      <c r="AE18" s="122">
        <v>106.1</v>
      </c>
      <c r="AF18" s="122">
        <v>105.1</v>
      </c>
      <c r="AG18" s="122">
        <v>105.8</v>
      </c>
      <c r="AH18" s="122">
        <v>105.3</v>
      </c>
      <c r="AI18" s="122">
        <v>105.2</v>
      </c>
      <c r="AJ18" s="122">
        <v>104.5</v>
      </c>
      <c r="AK18" s="122">
        <v>106.8</v>
      </c>
      <c r="AL18" s="122">
        <v>106</v>
      </c>
      <c r="AM18" s="122">
        <v>105.4</v>
      </c>
      <c r="AN18" s="122">
        <v>104.5</v>
      </c>
      <c r="AO18" s="122">
        <v>106.3</v>
      </c>
      <c r="AP18" s="122">
        <v>106.1</v>
      </c>
      <c r="AQ18" s="122">
        <v>107.3</v>
      </c>
      <c r="AR18" s="122">
        <v>105.5</v>
      </c>
      <c r="AS18" s="122">
        <v>105.4</v>
      </c>
      <c r="AT18" s="122">
        <v>106.4</v>
      </c>
      <c r="AU18" s="122">
        <v>105.2</v>
      </c>
      <c r="AV18" s="122">
        <v>107.3</v>
      </c>
      <c r="AW18" s="122">
        <v>107.5</v>
      </c>
      <c r="AX18" s="122">
        <v>104.1</v>
      </c>
      <c r="AY18" s="122">
        <v>106.5</v>
      </c>
      <c r="AZ18" s="122">
        <v>108.1</v>
      </c>
      <c r="BA18" s="122">
        <v>106.6</v>
      </c>
      <c r="BB18" s="122">
        <v>109.9</v>
      </c>
      <c r="BC18" s="122">
        <v>105.5</v>
      </c>
      <c r="BD18" s="122">
        <v>107.6</v>
      </c>
      <c r="BE18" s="122">
        <v>107.6</v>
      </c>
      <c r="BF18" s="122">
        <v>106.1</v>
      </c>
      <c r="BG18" s="122">
        <v>106.2</v>
      </c>
      <c r="BH18" s="122">
        <v>106.7</v>
      </c>
      <c r="BI18" s="122">
        <v>108.3</v>
      </c>
      <c r="BJ18" s="122">
        <v>105.8</v>
      </c>
      <c r="BK18" s="122">
        <v>104</v>
      </c>
    </row>
    <row r="19" spans="1:63" x14ac:dyDescent="0.25">
      <c r="A19" s="121">
        <v>99.2</v>
      </c>
      <c r="B19" s="121">
        <v>100.2</v>
      </c>
      <c r="C19" s="121">
        <v>100</v>
      </c>
      <c r="D19" s="121">
        <v>100.1</v>
      </c>
      <c r="E19" s="121">
        <v>100.1</v>
      </c>
      <c r="F19" s="121">
        <v>100</v>
      </c>
      <c r="G19" s="121">
        <v>100</v>
      </c>
      <c r="H19" s="121">
        <v>99.9</v>
      </c>
      <c r="I19" s="121">
        <v>100.4</v>
      </c>
      <c r="J19" s="121">
        <v>100.3</v>
      </c>
      <c r="K19" s="121">
        <v>100</v>
      </c>
      <c r="L19" s="121">
        <v>100</v>
      </c>
      <c r="M19" s="121">
        <v>100.1</v>
      </c>
      <c r="N19" s="121">
        <v>100</v>
      </c>
      <c r="O19" s="121">
        <v>101</v>
      </c>
      <c r="P19" s="121">
        <v>100.7</v>
      </c>
      <c r="Q19" s="121">
        <v>100.4</v>
      </c>
      <c r="R19" s="121">
        <v>101</v>
      </c>
      <c r="S19" s="121">
        <v>101.2</v>
      </c>
      <c r="T19" s="121">
        <v>101.2</v>
      </c>
      <c r="U19" s="121">
        <v>101.4</v>
      </c>
      <c r="V19" s="121">
        <v>101.5</v>
      </c>
      <c r="W19" s="121">
        <v>101.6</v>
      </c>
      <c r="X19" s="121">
        <v>101.5</v>
      </c>
      <c r="Y19" s="121">
        <v>101.8</v>
      </c>
      <c r="Z19" s="121">
        <v>101.9</v>
      </c>
      <c r="AA19" s="121">
        <v>102.1</v>
      </c>
      <c r="AB19" s="121">
        <v>102.3</v>
      </c>
      <c r="AC19" s="121">
        <v>102.4</v>
      </c>
      <c r="AD19" s="121">
        <v>102.3</v>
      </c>
      <c r="AE19" s="121">
        <v>101.9</v>
      </c>
      <c r="AF19" s="121">
        <v>102</v>
      </c>
      <c r="AG19" s="121">
        <v>102.3</v>
      </c>
      <c r="AH19" s="121">
        <v>102.4</v>
      </c>
      <c r="AI19" s="121">
        <v>101.8</v>
      </c>
      <c r="AJ19" s="121">
        <v>102.2</v>
      </c>
      <c r="AK19" s="121">
        <v>100.6</v>
      </c>
      <c r="AL19" s="121">
        <v>102.7</v>
      </c>
      <c r="AM19" s="121">
        <v>101.9</v>
      </c>
      <c r="AN19" s="121">
        <v>102</v>
      </c>
      <c r="AO19" s="121">
        <v>102.2</v>
      </c>
      <c r="AP19" s="121">
        <v>101.6</v>
      </c>
      <c r="AQ19" s="121">
        <v>102</v>
      </c>
      <c r="AR19" s="121">
        <v>102</v>
      </c>
      <c r="AS19" s="121">
        <v>101.9</v>
      </c>
      <c r="AT19" s="121">
        <v>101.7</v>
      </c>
      <c r="AU19" s="121">
        <v>101.3</v>
      </c>
      <c r="AV19" s="121">
        <v>100.9</v>
      </c>
      <c r="AW19" s="121">
        <v>99.3</v>
      </c>
      <c r="AX19" s="121">
        <v>99.9</v>
      </c>
      <c r="AY19" s="121">
        <v>97.7</v>
      </c>
      <c r="AZ19" s="121">
        <v>97.7</v>
      </c>
      <c r="BA19" s="121">
        <v>98.1</v>
      </c>
      <c r="BB19" s="121">
        <v>98.3</v>
      </c>
      <c r="BC19" s="121">
        <v>98.8</v>
      </c>
      <c r="BD19" s="121">
        <v>99.1</v>
      </c>
      <c r="BE19" s="121">
        <v>99.8</v>
      </c>
      <c r="BF19" s="121">
        <v>99.8</v>
      </c>
      <c r="BG19" s="121">
        <v>100</v>
      </c>
      <c r="BH19" s="121">
        <v>100.6</v>
      </c>
      <c r="BI19" s="121">
        <v>100.7</v>
      </c>
      <c r="BJ19" s="121">
        <v>99.9</v>
      </c>
      <c r="BK19" s="121">
        <v>101.2</v>
      </c>
    </row>
    <row r="20" spans="1:63" x14ac:dyDescent="0.25">
      <c r="A20" s="122">
        <v>99.4</v>
      </c>
      <c r="B20" s="122">
        <v>99.7</v>
      </c>
      <c r="C20" s="122">
        <v>99.5</v>
      </c>
      <c r="D20" s="122">
        <v>99.9</v>
      </c>
      <c r="E20" s="122">
        <v>99.7</v>
      </c>
      <c r="F20" s="122">
        <v>99.9</v>
      </c>
      <c r="G20" s="122">
        <v>99.9</v>
      </c>
      <c r="H20" s="122">
        <v>100.1</v>
      </c>
      <c r="I20" s="122">
        <v>99.9</v>
      </c>
      <c r="J20" s="122">
        <v>100.4</v>
      </c>
      <c r="K20" s="122">
        <v>100.7</v>
      </c>
      <c r="L20" s="122">
        <v>100.9</v>
      </c>
      <c r="M20" s="122">
        <v>100.7</v>
      </c>
      <c r="N20" s="122">
        <v>100.9</v>
      </c>
      <c r="O20" s="122">
        <v>101.2</v>
      </c>
      <c r="P20" s="122">
        <v>100.8</v>
      </c>
      <c r="Q20" s="122">
        <v>100.5</v>
      </c>
      <c r="R20" s="122">
        <v>100.5</v>
      </c>
      <c r="S20" s="122">
        <v>100.6</v>
      </c>
      <c r="T20" s="122">
        <v>100.7</v>
      </c>
      <c r="U20" s="122">
        <v>100.8</v>
      </c>
      <c r="V20" s="122">
        <v>100.6</v>
      </c>
      <c r="W20" s="122">
        <v>100.7</v>
      </c>
      <c r="X20" s="122">
        <v>100.6</v>
      </c>
      <c r="Y20" s="122">
        <v>100.7</v>
      </c>
      <c r="Z20" s="122">
        <v>100.6</v>
      </c>
      <c r="AA20" s="122">
        <v>101.4</v>
      </c>
      <c r="AB20" s="122">
        <v>101.1</v>
      </c>
      <c r="AC20" s="122">
        <v>102.1</v>
      </c>
      <c r="AD20" s="122">
        <v>101.8</v>
      </c>
      <c r="AE20" s="122">
        <v>101</v>
      </c>
      <c r="AF20" s="122">
        <v>101.1</v>
      </c>
      <c r="AG20" s="122">
        <v>100.6</v>
      </c>
      <c r="AH20" s="122">
        <v>100.9</v>
      </c>
      <c r="AI20" s="122">
        <v>100.8</v>
      </c>
      <c r="AJ20" s="122">
        <v>101</v>
      </c>
      <c r="AK20" s="122">
        <v>101.2</v>
      </c>
      <c r="AL20" s="122">
        <v>101.1</v>
      </c>
      <c r="AM20" s="122">
        <v>100.8</v>
      </c>
      <c r="AN20" s="122">
        <v>101</v>
      </c>
      <c r="AO20" s="122">
        <v>101.2</v>
      </c>
      <c r="AP20" s="122">
        <v>101.3</v>
      </c>
      <c r="AQ20" s="122">
        <v>100.7</v>
      </c>
      <c r="AR20" s="122">
        <v>100.6</v>
      </c>
      <c r="AS20" s="122">
        <v>100.5</v>
      </c>
      <c r="AT20" s="122">
        <v>100.7</v>
      </c>
      <c r="AU20" s="122">
        <v>100.9</v>
      </c>
      <c r="AV20" s="122">
        <v>100.9</v>
      </c>
      <c r="AW20" s="122">
        <v>101.7</v>
      </c>
      <c r="AX20" s="122">
        <v>101.3</v>
      </c>
      <c r="AY20" s="122">
        <v>102</v>
      </c>
      <c r="AZ20" s="122">
        <v>101.7</v>
      </c>
      <c r="BA20" s="122">
        <v>101.5</v>
      </c>
      <c r="BB20" s="122">
        <v>101.9</v>
      </c>
      <c r="BC20" s="122">
        <v>101.7</v>
      </c>
      <c r="BD20" s="122">
        <v>101.5</v>
      </c>
      <c r="BE20" s="122">
        <v>101.7</v>
      </c>
      <c r="BF20" s="122">
        <v>102.3</v>
      </c>
      <c r="BG20" s="122">
        <v>101.8</v>
      </c>
      <c r="BH20" s="122">
        <v>102.1</v>
      </c>
      <c r="BI20" s="122">
        <v>102.4</v>
      </c>
      <c r="BJ20" s="122">
        <v>102.2</v>
      </c>
      <c r="BK20" s="122">
        <v>102.2</v>
      </c>
    </row>
    <row r="21" spans="1:63" x14ac:dyDescent="0.25">
      <c r="A21" s="121">
        <v>100.2</v>
      </c>
      <c r="B21" s="121">
        <v>100.1</v>
      </c>
      <c r="C21" s="121">
        <v>99.4</v>
      </c>
      <c r="D21" s="121">
        <v>99.8</v>
      </c>
      <c r="E21" s="121">
        <v>100.1</v>
      </c>
      <c r="F21" s="121">
        <v>100.1</v>
      </c>
      <c r="G21" s="121">
        <v>100.2</v>
      </c>
      <c r="H21" s="121">
        <v>100.3</v>
      </c>
      <c r="I21" s="121">
        <v>100</v>
      </c>
      <c r="J21" s="121">
        <v>100.2</v>
      </c>
      <c r="K21" s="121">
        <v>100.1</v>
      </c>
      <c r="L21" s="121">
        <v>99.7</v>
      </c>
      <c r="M21" s="121">
        <v>100</v>
      </c>
      <c r="N21" s="121">
        <v>99.4</v>
      </c>
      <c r="O21" s="121">
        <v>99.9</v>
      </c>
      <c r="P21" s="121">
        <v>100</v>
      </c>
      <c r="Q21" s="121">
        <v>100.6</v>
      </c>
      <c r="R21" s="121">
        <v>100.5</v>
      </c>
      <c r="S21" s="121">
        <v>100.7</v>
      </c>
      <c r="T21" s="121">
        <v>100.4</v>
      </c>
      <c r="U21" s="121">
        <v>97.6</v>
      </c>
      <c r="V21" s="121">
        <v>97.8</v>
      </c>
      <c r="W21" s="121">
        <v>97.6</v>
      </c>
      <c r="X21" s="121">
        <v>97.4</v>
      </c>
      <c r="Y21" s="121">
        <v>97.1</v>
      </c>
      <c r="Z21" s="121">
        <v>98.6</v>
      </c>
      <c r="AA21" s="121">
        <v>99.1</v>
      </c>
      <c r="AB21" s="121">
        <v>97.2</v>
      </c>
      <c r="AC21" s="121">
        <v>96.7</v>
      </c>
      <c r="AD21" s="121">
        <v>97.9</v>
      </c>
      <c r="AE21" s="121">
        <v>98.6</v>
      </c>
      <c r="AF21" s="121">
        <v>97.4</v>
      </c>
      <c r="AG21" s="121">
        <v>99.1</v>
      </c>
      <c r="AH21" s="121">
        <v>100</v>
      </c>
      <c r="AI21" s="121">
        <v>100.4</v>
      </c>
      <c r="AJ21" s="121">
        <v>99.8</v>
      </c>
      <c r="AK21" s="121">
        <v>102.4</v>
      </c>
      <c r="AL21" s="121">
        <v>100.7</v>
      </c>
      <c r="AM21" s="121">
        <v>101.7</v>
      </c>
      <c r="AN21" s="121">
        <v>101</v>
      </c>
      <c r="AO21" s="121">
        <v>100.2</v>
      </c>
      <c r="AP21" s="121">
        <v>98.7</v>
      </c>
      <c r="AQ21" s="121">
        <v>98.3</v>
      </c>
      <c r="AR21" s="121">
        <v>99.8</v>
      </c>
      <c r="AS21" s="121">
        <v>100.2</v>
      </c>
      <c r="AT21" s="121">
        <v>100.2</v>
      </c>
      <c r="AU21" s="121">
        <v>99.8</v>
      </c>
      <c r="AV21" s="121">
        <v>99.6</v>
      </c>
      <c r="AW21" s="121">
        <v>99.3</v>
      </c>
      <c r="AX21" s="121">
        <v>99.8</v>
      </c>
      <c r="AY21" s="121">
        <v>99</v>
      </c>
      <c r="AZ21" s="121">
        <v>99.2</v>
      </c>
      <c r="BA21" s="121">
        <v>100.7</v>
      </c>
      <c r="BB21" s="121">
        <v>102.4</v>
      </c>
      <c r="BC21" s="121">
        <v>102.3</v>
      </c>
      <c r="BD21" s="121">
        <v>102.5</v>
      </c>
      <c r="BE21" s="121">
        <v>98.4</v>
      </c>
      <c r="BF21" s="121">
        <v>99.2</v>
      </c>
      <c r="BG21" s="121">
        <v>99.8</v>
      </c>
      <c r="BH21" s="121">
        <v>99.8</v>
      </c>
      <c r="BI21" s="121">
        <v>100</v>
      </c>
      <c r="BJ21" s="121">
        <v>101.6</v>
      </c>
      <c r="BK21" s="121">
        <v>101.1</v>
      </c>
    </row>
    <row r="22" spans="1:63" x14ac:dyDescent="0.25">
      <c r="A22" s="122">
        <v>96.2</v>
      </c>
      <c r="B22" s="122">
        <v>95.4</v>
      </c>
      <c r="C22" s="122">
        <v>97.6</v>
      </c>
      <c r="D22" s="122">
        <v>99.5</v>
      </c>
      <c r="E22" s="122">
        <v>100.5</v>
      </c>
      <c r="F22" s="122">
        <v>100.4</v>
      </c>
      <c r="G22" s="122">
        <v>101.5</v>
      </c>
      <c r="H22" s="122">
        <v>101.9</v>
      </c>
      <c r="I22" s="122">
        <v>103</v>
      </c>
      <c r="J22" s="122">
        <v>103.3</v>
      </c>
      <c r="K22" s="122">
        <v>100.4</v>
      </c>
      <c r="L22" s="122">
        <v>100.4</v>
      </c>
      <c r="M22" s="122">
        <v>100.7</v>
      </c>
      <c r="N22" s="122">
        <v>100.4</v>
      </c>
      <c r="O22" s="122">
        <v>102.4</v>
      </c>
      <c r="P22" s="122">
        <v>105.1</v>
      </c>
      <c r="Q22" s="122">
        <v>104.9</v>
      </c>
      <c r="R22" s="122">
        <v>105</v>
      </c>
      <c r="S22" s="122">
        <v>104.1</v>
      </c>
      <c r="T22" s="122">
        <v>104</v>
      </c>
      <c r="U22" s="122">
        <v>103.7</v>
      </c>
      <c r="V22" s="122">
        <v>104.3</v>
      </c>
      <c r="W22" s="122">
        <v>102.2</v>
      </c>
      <c r="X22" s="122">
        <v>101.2</v>
      </c>
      <c r="Y22" s="122">
        <v>101.2</v>
      </c>
      <c r="Z22" s="122">
        <v>104.7</v>
      </c>
      <c r="AA22" s="122">
        <v>103.7</v>
      </c>
      <c r="AB22" s="122">
        <v>105.6</v>
      </c>
      <c r="AC22" s="122">
        <v>102.9</v>
      </c>
      <c r="AD22" s="122">
        <v>101.9</v>
      </c>
      <c r="AE22" s="122">
        <v>101.9</v>
      </c>
      <c r="AF22" s="122">
        <v>102.7</v>
      </c>
      <c r="AG22" s="122">
        <v>103.6</v>
      </c>
      <c r="AH22" s="122">
        <v>105.3</v>
      </c>
      <c r="AI22" s="122">
        <v>101.7</v>
      </c>
      <c r="AJ22" s="122">
        <v>102.7</v>
      </c>
      <c r="AK22" s="122">
        <v>104.5</v>
      </c>
      <c r="AL22" s="122">
        <v>105.1</v>
      </c>
      <c r="AM22" s="122">
        <v>105.5</v>
      </c>
      <c r="AN22" s="122">
        <v>105</v>
      </c>
      <c r="AO22" s="122">
        <v>104.3</v>
      </c>
      <c r="AP22" s="122">
        <v>103.7</v>
      </c>
      <c r="AQ22" s="122">
        <v>103.3</v>
      </c>
      <c r="AR22" s="122">
        <v>103.5</v>
      </c>
      <c r="AS22" s="122">
        <v>102.6</v>
      </c>
      <c r="AT22" s="122">
        <v>103.1</v>
      </c>
      <c r="AU22" s="122">
        <v>103.2</v>
      </c>
      <c r="AV22" s="122">
        <v>102.5</v>
      </c>
      <c r="AW22" s="122">
        <v>103.2</v>
      </c>
      <c r="AX22" s="122">
        <v>104.5</v>
      </c>
      <c r="AY22" s="122">
        <v>103.5</v>
      </c>
      <c r="AZ22" s="122">
        <v>103.8</v>
      </c>
      <c r="BA22" s="122">
        <v>103.8</v>
      </c>
      <c r="BB22" s="122">
        <v>104</v>
      </c>
      <c r="BC22" s="122">
        <v>104.4</v>
      </c>
      <c r="BD22" s="122">
        <v>103.5</v>
      </c>
      <c r="BE22" s="122">
        <v>103.5</v>
      </c>
      <c r="BF22" s="122">
        <v>102.4</v>
      </c>
      <c r="BG22" s="122">
        <v>101.9</v>
      </c>
      <c r="BH22" s="122">
        <v>105</v>
      </c>
      <c r="BI22" s="122">
        <v>105.3</v>
      </c>
      <c r="BJ22" s="122">
        <v>104.3</v>
      </c>
      <c r="BK22" s="122">
        <v>104.1</v>
      </c>
    </row>
    <row r="23" spans="1:63" x14ac:dyDescent="0.25">
      <c r="A23" s="121">
        <v>98.3</v>
      </c>
      <c r="B23" s="121">
        <v>98.7</v>
      </c>
      <c r="C23" s="121">
        <v>99.5</v>
      </c>
      <c r="D23" s="121">
        <v>98.8</v>
      </c>
      <c r="E23" s="121">
        <v>100.7</v>
      </c>
      <c r="F23" s="121">
        <v>102.2</v>
      </c>
      <c r="G23" s="121">
        <v>101.9</v>
      </c>
      <c r="H23" s="121">
        <v>100.2</v>
      </c>
      <c r="I23" s="121">
        <v>100.3</v>
      </c>
      <c r="J23" s="121">
        <v>99.5</v>
      </c>
      <c r="K23" s="121">
        <v>100.3</v>
      </c>
      <c r="L23" s="121">
        <v>99.5</v>
      </c>
      <c r="M23" s="121">
        <v>100.3</v>
      </c>
      <c r="N23" s="121">
        <v>101.3</v>
      </c>
      <c r="O23" s="121">
        <v>104</v>
      </c>
      <c r="P23" s="121">
        <v>104.6</v>
      </c>
      <c r="Q23" s="121">
        <v>105.9</v>
      </c>
      <c r="R23" s="121">
        <v>106.1</v>
      </c>
      <c r="S23" s="121">
        <v>105.7</v>
      </c>
      <c r="T23" s="121">
        <v>105.6</v>
      </c>
      <c r="U23" s="121">
        <v>105.8</v>
      </c>
      <c r="V23" s="121">
        <v>106.8</v>
      </c>
      <c r="W23" s="121">
        <v>106.8</v>
      </c>
      <c r="X23" s="121">
        <v>106.9</v>
      </c>
      <c r="Y23" s="121">
        <v>109.7</v>
      </c>
      <c r="Z23" s="121">
        <v>111.4</v>
      </c>
      <c r="AA23" s="121">
        <v>113.3</v>
      </c>
      <c r="AB23" s="121">
        <v>114.6</v>
      </c>
      <c r="AC23" s="121">
        <v>116.3</v>
      </c>
      <c r="AD23" s="121">
        <v>116.6</v>
      </c>
      <c r="AE23" s="121">
        <v>116</v>
      </c>
      <c r="AF23" s="121">
        <v>112.9</v>
      </c>
      <c r="AG23" s="121">
        <v>114.9</v>
      </c>
      <c r="AH23" s="121">
        <v>115.8</v>
      </c>
      <c r="AI23" s="121">
        <v>115.5</v>
      </c>
      <c r="AJ23" s="121">
        <v>115.6</v>
      </c>
      <c r="AK23" s="121">
        <v>116.3</v>
      </c>
      <c r="AL23" s="121">
        <v>117.1</v>
      </c>
      <c r="AM23" s="121">
        <v>116.9</v>
      </c>
      <c r="AN23" s="121">
        <v>116.6</v>
      </c>
      <c r="AO23" s="121">
        <v>116.4</v>
      </c>
      <c r="AP23" s="121">
        <v>116.9</v>
      </c>
      <c r="AQ23" s="121">
        <v>117.6</v>
      </c>
      <c r="AR23" s="121">
        <v>118.5</v>
      </c>
      <c r="AS23" s="121">
        <v>121.7</v>
      </c>
      <c r="AT23" s="121">
        <v>116.5</v>
      </c>
      <c r="AU23" s="121">
        <v>117.6</v>
      </c>
      <c r="AV23" s="121">
        <v>117.3</v>
      </c>
      <c r="AW23" s="121">
        <v>117.8</v>
      </c>
      <c r="AX23" s="121">
        <v>124.4</v>
      </c>
      <c r="AY23" s="121">
        <v>128.4</v>
      </c>
      <c r="AZ23" s="121">
        <v>134.80000000000001</v>
      </c>
      <c r="BA23" s="121">
        <v>135.4</v>
      </c>
      <c r="BB23" s="121">
        <v>134.6</v>
      </c>
      <c r="BC23" s="121">
        <v>135.9</v>
      </c>
      <c r="BD23" s="121">
        <v>135.80000000000001</v>
      </c>
      <c r="BE23" s="121">
        <v>134.30000000000001</v>
      </c>
      <c r="BF23" s="121">
        <v>134.69999999999999</v>
      </c>
      <c r="BG23" s="121">
        <v>133.30000000000001</v>
      </c>
      <c r="BH23" s="121">
        <v>132.9</v>
      </c>
      <c r="BI23" s="121">
        <v>133.9</v>
      </c>
      <c r="BJ23" s="121">
        <v>134.1</v>
      </c>
      <c r="BK23" s="121">
        <v>132.30000000000001</v>
      </c>
    </row>
    <row r="24" spans="1:63" x14ac:dyDescent="0.25">
      <c r="A24" s="122">
        <v>102.4</v>
      </c>
      <c r="B24" s="122">
        <v>103.2</v>
      </c>
      <c r="C24" s="122">
        <v>106.4</v>
      </c>
      <c r="D24" s="122">
        <v>99.7</v>
      </c>
      <c r="E24" s="122">
        <v>97</v>
      </c>
      <c r="F24" s="122">
        <v>97.4</v>
      </c>
      <c r="G24" s="122">
        <v>100.7</v>
      </c>
      <c r="H24" s="122">
        <v>98</v>
      </c>
      <c r="I24" s="122">
        <v>98.8</v>
      </c>
      <c r="J24" s="122">
        <v>98.7</v>
      </c>
      <c r="K24" s="122">
        <v>98.5</v>
      </c>
      <c r="L24" s="122">
        <v>99.2</v>
      </c>
      <c r="M24" s="122">
        <v>96.5</v>
      </c>
      <c r="N24" s="122">
        <v>97.1</v>
      </c>
      <c r="O24" s="122">
        <v>99.8</v>
      </c>
      <c r="P24" s="122">
        <v>101.3</v>
      </c>
      <c r="Q24" s="122">
        <v>99.4</v>
      </c>
      <c r="R24" s="122">
        <v>99.8</v>
      </c>
      <c r="S24" s="122">
        <v>97</v>
      </c>
      <c r="T24" s="122">
        <v>95.8</v>
      </c>
      <c r="U24" s="122">
        <v>96.1</v>
      </c>
      <c r="V24" s="122">
        <v>93.7</v>
      </c>
      <c r="W24" s="122">
        <v>94.5</v>
      </c>
      <c r="X24" s="122">
        <v>93.1</v>
      </c>
      <c r="Y24" s="122">
        <v>93</v>
      </c>
      <c r="Z24" s="122">
        <v>93.7</v>
      </c>
      <c r="AA24" s="122">
        <v>93.8</v>
      </c>
      <c r="AB24" s="122">
        <v>94.5</v>
      </c>
      <c r="AC24" s="122">
        <v>95</v>
      </c>
      <c r="AD24" s="122">
        <v>95.5</v>
      </c>
      <c r="AE24" s="122">
        <v>95.4</v>
      </c>
      <c r="AF24" s="122">
        <v>96.2</v>
      </c>
      <c r="AG24" s="122">
        <v>95.5</v>
      </c>
      <c r="AH24" s="122">
        <v>96</v>
      </c>
      <c r="AI24" s="122">
        <v>95.6</v>
      </c>
      <c r="AJ24" s="122">
        <v>95.2</v>
      </c>
      <c r="AK24" s="122">
        <v>95.2</v>
      </c>
      <c r="AL24" s="122">
        <v>95.2</v>
      </c>
      <c r="AM24" s="122">
        <v>95.2</v>
      </c>
      <c r="AN24" s="122">
        <v>95.2</v>
      </c>
      <c r="AO24" s="122">
        <v>95.2</v>
      </c>
      <c r="AP24" s="122">
        <v>95.2</v>
      </c>
      <c r="AQ24" s="122">
        <v>95.2</v>
      </c>
      <c r="AR24" s="122">
        <v>93.5</v>
      </c>
      <c r="AS24" s="122">
        <v>93.5</v>
      </c>
      <c r="AT24" s="122">
        <v>93.5</v>
      </c>
      <c r="AU24" s="122">
        <v>93.5</v>
      </c>
      <c r="AV24" s="122">
        <v>93.5</v>
      </c>
      <c r="AW24" s="122">
        <v>90.6</v>
      </c>
      <c r="AX24" s="122">
        <v>93.9</v>
      </c>
      <c r="AY24" s="122">
        <v>93.9</v>
      </c>
      <c r="AZ24" s="122">
        <v>93.9</v>
      </c>
      <c r="BA24" s="122">
        <v>93.9</v>
      </c>
      <c r="BB24" s="122">
        <v>93.9</v>
      </c>
      <c r="BC24" s="122">
        <v>93.9</v>
      </c>
      <c r="BD24" s="122">
        <v>93.9</v>
      </c>
      <c r="BE24" s="122">
        <v>93.9</v>
      </c>
      <c r="BF24" s="122">
        <v>93.9</v>
      </c>
      <c r="BG24" s="122">
        <v>93.9</v>
      </c>
      <c r="BH24" s="122">
        <v>93.9</v>
      </c>
      <c r="BI24" s="122">
        <v>92.5</v>
      </c>
      <c r="BJ24" s="122">
        <v>92.5</v>
      </c>
      <c r="BK24" s="122">
        <v>92.5</v>
      </c>
    </row>
    <row r="25" spans="1:63" x14ac:dyDescent="0.25">
      <c r="A25" s="121">
        <v>99.4</v>
      </c>
      <c r="B25" s="121">
        <v>99.4</v>
      </c>
      <c r="C25" s="121">
        <v>99.4</v>
      </c>
      <c r="D25" s="121">
        <v>99.4</v>
      </c>
      <c r="E25" s="121">
        <v>99.4</v>
      </c>
      <c r="F25" s="121">
        <v>99.4</v>
      </c>
      <c r="G25" s="121">
        <v>100.2</v>
      </c>
      <c r="H25" s="121">
        <v>100.2</v>
      </c>
      <c r="I25" s="121">
        <v>100.7</v>
      </c>
      <c r="J25" s="121">
        <v>100.7</v>
      </c>
      <c r="K25" s="121">
        <v>100.7</v>
      </c>
      <c r="L25" s="121">
        <v>100.7</v>
      </c>
      <c r="M25" s="121">
        <v>106.7</v>
      </c>
      <c r="N25" s="121">
        <v>106.7</v>
      </c>
      <c r="O25" s="121">
        <v>106.7</v>
      </c>
      <c r="P25" s="121">
        <v>106.7</v>
      </c>
      <c r="Q25" s="121">
        <v>106.7</v>
      </c>
      <c r="R25" s="121">
        <v>106.7</v>
      </c>
      <c r="S25" s="121">
        <v>107.1</v>
      </c>
      <c r="T25" s="121">
        <v>107.1</v>
      </c>
      <c r="U25" s="121">
        <v>107.7</v>
      </c>
      <c r="V25" s="121">
        <v>107.7</v>
      </c>
      <c r="W25" s="121">
        <v>107.7</v>
      </c>
      <c r="X25" s="121">
        <v>107.7</v>
      </c>
      <c r="Y25" s="121">
        <v>108.3</v>
      </c>
      <c r="Z25" s="121">
        <v>110.3</v>
      </c>
      <c r="AA25" s="121">
        <v>110.3</v>
      </c>
      <c r="AB25" s="121">
        <v>110.3</v>
      </c>
      <c r="AC25" s="121">
        <v>110.3</v>
      </c>
      <c r="AD25" s="121">
        <v>110.3</v>
      </c>
      <c r="AE25" s="121">
        <v>110.3</v>
      </c>
      <c r="AF25" s="121">
        <v>110.7</v>
      </c>
      <c r="AG25" s="121">
        <v>110.7</v>
      </c>
      <c r="AH25" s="121">
        <v>110.7</v>
      </c>
      <c r="AI25" s="121">
        <v>110.7</v>
      </c>
      <c r="AJ25" s="121">
        <v>110.7</v>
      </c>
      <c r="AK25" s="121">
        <v>111</v>
      </c>
      <c r="AL25" s="121">
        <v>111</v>
      </c>
      <c r="AM25" s="121">
        <v>111.3</v>
      </c>
      <c r="AN25" s="121">
        <v>111.3</v>
      </c>
      <c r="AO25" s="121">
        <v>111.3</v>
      </c>
      <c r="AP25" s="121">
        <v>111.3</v>
      </c>
      <c r="AQ25" s="121">
        <v>111.3</v>
      </c>
      <c r="AR25" s="121">
        <v>111.3</v>
      </c>
      <c r="AS25" s="121">
        <v>111.3</v>
      </c>
      <c r="AT25" s="121">
        <v>111.3</v>
      </c>
      <c r="AU25" s="121">
        <v>111.3</v>
      </c>
      <c r="AV25" s="121">
        <v>111.3</v>
      </c>
      <c r="AW25" s="121">
        <v>111.3</v>
      </c>
      <c r="AX25" s="121">
        <v>111.3</v>
      </c>
      <c r="AY25" s="121">
        <v>111.3</v>
      </c>
      <c r="AZ25" s="121">
        <v>111.3</v>
      </c>
      <c r="BA25" s="121">
        <v>111.3</v>
      </c>
      <c r="BB25" s="121">
        <v>111.3</v>
      </c>
      <c r="BC25" s="121">
        <v>111.3</v>
      </c>
      <c r="BD25" s="121">
        <v>111.3</v>
      </c>
      <c r="BE25" s="121">
        <v>111.4</v>
      </c>
      <c r="BF25" s="121">
        <v>111.4</v>
      </c>
      <c r="BG25" s="121">
        <v>111.4</v>
      </c>
      <c r="BH25" s="121">
        <v>111.4</v>
      </c>
      <c r="BI25" s="121">
        <v>111</v>
      </c>
      <c r="BJ25" s="121">
        <v>111</v>
      </c>
      <c r="BK25" s="121">
        <v>111</v>
      </c>
    </row>
    <row r="26" spans="1:63" x14ac:dyDescent="0.25">
      <c r="A26" s="122" t="s">
        <v>235</v>
      </c>
      <c r="B26" s="122" t="s">
        <v>235</v>
      </c>
      <c r="C26" s="122" t="s">
        <v>235</v>
      </c>
      <c r="D26" s="122" t="s">
        <v>235</v>
      </c>
      <c r="E26" s="122" t="s">
        <v>235</v>
      </c>
      <c r="F26" s="122" t="s">
        <v>235</v>
      </c>
      <c r="G26" s="122" t="s">
        <v>235</v>
      </c>
      <c r="H26" s="122" t="s">
        <v>235</v>
      </c>
      <c r="I26" s="122" t="s">
        <v>235</v>
      </c>
      <c r="J26" s="122" t="s">
        <v>235</v>
      </c>
      <c r="K26" s="122" t="s">
        <v>235</v>
      </c>
      <c r="L26" s="122" t="s">
        <v>235</v>
      </c>
      <c r="M26" s="122" t="s">
        <v>235</v>
      </c>
      <c r="N26" s="122" t="s">
        <v>235</v>
      </c>
      <c r="O26" s="122" t="s">
        <v>235</v>
      </c>
      <c r="P26" s="122" t="s">
        <v>235</v>
      </c>
      <c r="Q26" s="122" t="s">
        <v>235</v>
      </c>
      <c r="R26" s="122" t="s">
        <v>235</v>
      </c>
      <c r="S26" s="122" t="s">
        <v>235</v>
      </c>
      <c r="T26" s="122" t="s">
        <v>235</v>
      </c>
      <c r="U26" s="122" t="s">
        <v>235</v>
      </c>
      <c r="V26" s="122" t="s">
        <v>235</v>
      </c>
      <c r="W26" s="122" t="s">
        <v>235</v>
      </c>
      <c r="X26" s="122" t="s">
        <v>235</v>
      </c>
      <c r="Y26" s="122" t="s">
        <v>235</v>
      </c>
      <c r="Z26" s="122" t="s">
        <v>235</v>
      </c>
      <c r="AA26" s="122" t="s">
        <v>235</v>
      </c>
      <c r="AB26" s="122" t="s">
        <v>235</v>
      </c>
      <c r="AC26" s="122" t="s">
        <v>235</v>
      </c>
      <c r="AD26" s="122" t="s">
        <v>235</v>
      </c>
      <c r="AE26" s="122" t="s">
        <v>235</v>
      </c>
      <c r="AF26" s="122" t="s">
        <v>235</v>
      </c>
      <c r="AG26" s="122" t="s">
        <v>235</v>
      </c>
      <c r="AH26" s="122" t="s">
        <v>235</v>
      </c>
      <c r="AI26" s="122" t="s">
        <v>235</v>
      </c>
      <c r="AJ26" s="122" t="s">
        <v>235</v>
      </c>
      <c r="AK26" s="122" t="s">
        <v>235</v>
      </c>
      <c r="AL26" s="122" t="s">
        <v>235</v>
      </c>
      <c r="AM26" s="122" t="s">
        <v>235</v>
      </c>
      <c r="AN26" s="122" t="s">
        <v>235</v>
      </c>
      <c r="AO26" s="122" t="s">
        <v>235</v>
      </c>
      <c r="AP26" s="122" t="s">
        <v>235</v>
      </c>
      <c r="AQ26" s="122" t="s">
        <v>235</v>
      </c>
      <c r="AR26" s="122" t="s">
        <v>235</v>
      </c>
      <c r="AS26" s="122" t="s">
        <v>235</v>
      </c>
      <c r="AT26" s="122" t="s">
        <v>235</v>
      </c>
      <c r="AU26" s="122" t="s">
        <v>235</v>
      </c>
      <c r="AV26" s="122" t="s">
        <v>235</v>
      </c>
      <c r="AW26" s="122">
        <v>100</v>
      </c>
      <c r="AX26" s="122">
        <v>100</v>
      </c>
      <c r="AY26" s="122">
        <v>100</v>
      </c>
      <c r="AZ26" s="122">
        <v>100</v>
      </c>
      <c r="BA26" s="122">
        <v>100</v>
      </c>
      <c r="BB26" s="122">
        <v>100</v>
      </c>
      <c r="BC26" s="122">
        <v>100</v>
      </c>
      <c r="BD26" s="122">
        <v>100</v>
      </c>
      <c r="BE26" s="122">
        <v>100.1</v>
      </c>
      <c r="BF26" s="122">
        <v>100.1</v>
      </c>
      <c r="BG26" s="122">
        <v>100.1</v>
      </c>
      <c r="BH26" s="122">
        <v>100.1</v>
      </c>
      <c r="BI26" s="122">
        <v>99.7</v>
      </c>
      <c r="BJ26" s="122">
        <v>99.7</v>
      </c>
      <c r="BK26" s="122">
        <v>99.7</v>
      </c>
    </row>
    <row r="27" spans="1:63" x14ac:dyDescent="0.25">
      <c r="A27" s="121" t="s">
        <v>235</v>
      </c>
      <c r="B27" s="121" t="s">
        <v>235</v>
      </c>
      <c r="C27" s="121" t="s">
        <v>235</v>
      </c>
      <c r="D27" s="121" t="s">
        <v>235</v>
      </c>
      <c r="E27" s="121" t="s">
        <v>235</v>
      </c>
      <c r="F27" s="121" t="s">
        <v>235</v>
      </c>
      <c r="G27" s="121" t="s">
        <v>235</v>
      </c>
      <c r="H27" s="121" t="s">
        <v>235</v>
      </c>
      <c r="I27" s="121" t="s">
        <v>235</v>
      </c>
      <c r="J27" s="121" t="s">
        <v>235</v>
      </c>
      <c r="K27" s="121" t="s">
        <v>235</v>
      </c>
      <c r="L27" s="121" t="s">
        <v>235</v>
      </c>
      <c r="M27" s="121" t="s">
        <v>235</v>
      </c>
      <c r="N27" s="121" t="s">
        <v>235</v>
      </c>
      <c r="O27" s="121" t="s">
        <v>235</v>
      </c>
      <c r="P27" s="121" t="s">
        <v>235</v>
      </c>
      <c r="Q27" s="121" t="s">
        <v>235</v>
      </c>
      <c r="R27" s="121" t="s">
        <v>235</v>
      </c>
      <c r="S27" s="121" t="s">
        <v>235</v>
      </c>
      <c r="T27" s="121" t="s">
        <v>235</v>
      </c>
      <c r="U27" s="121" t="s">
        <v>235</v>
      </c>
      <c r="V27" s="121" t="s">
        <v>235</v>
      </c>
      <c r="W27" s="121" t="s">
        <v>235</v>
      </c>
      <c r="X27" s="121" t="s">
        <v>235</v>
      </c>
      <c r="Y27" s="121" t="s">
        <v>235</v>
      </c>
      <c r="Z27" s="121" t="s">
        <v>235</v>
      </c>
      <c r="AA27" s="121" t="s">
        <v>235</v>
      </c>
      <c r="AB27" s="121" t="s">
        <v>235</v>
      </c>
      <c r="AC27" s="121" t="s">
        <v>235</v>
      </c>
      <c r="AD27" s="121" t="s">
        <v>235</v>
      </c>
      <c r="AE27" s="121" t="s">
        <v>235</v>
      </c>
      <c r="AF27" s="121" t="s">
        <v>235</v>
      </c>
      <c r="AG27" s="121" t="s">
        <v>235</v>
      </c>
      <c r="AH27" s="121" t="s">
        <v>235</v>
      </c>
      <c r="AI27" s="121" t="s">
        <v>235</v>
      </c>
      <c r="AJ27" s="121" t="s">
        <v>235</v>
      </c>
      <c r="AK27" s="121" t="s">
        <v>235</v>
      </c>
      <c r="AL27" s="121" t="s">
        <v>235</v>
      </c>
      <c r="AM27" s="121" t="s">
        <v>235</v>
      </c>
      <c r="AN27" s="121" t="s">
        <v>235</v>
      </c>
      <c r="AO27" s="121" t="s">
        <v>235</v>
      </c>
      <c r="AP27" s="121" t="s">
        <v>235</v>
      </c>
      <c r="AQ27" s="121" t="s">
        <v>235</v>
      </c>
      <c r="AR27" s="121" t="s">
        <v>235</v>
      </c>
      <c r="AS27" s="121" t="s">
        <v>235</v>
      </c>
      <c r="AT27" s="121" t="s">
        <v>235</v>
      </c>
      <c r="AU27" s="121" t="s">
        <v>235</v>
      </c>
      <c r="AV27" s="121" t="s">
        <v>235</v>
      </c>
      <c r="AW27" s="121">
        <v>100</v>
      </c>
      <c r="AX27" s="121">
        <v>100</v>
      </c>
      <c r="AY27" s="121">
        <v>100</v>
      </c>
      <c r="AZ27" s="121">
        <v>100</v>
      </c>
      <c r="BA27" s="121">
        <v>100</v>
      </c>
      <c r="BB27" s="121">
        <v>100</v>
      </c>
      <c r="BC27" s="121">
        <v>100</v>
      </c>
      <c r="BD27" s="121">
        <v>100</v>
      </c>
      <c r="BE27" s="121">
        <v>100</v>
      </c>
      <c r="BF27" s="121">
        <v>100</v>
      </c>
      <c r="BG27" s="121">
        <v>100</v>
      </c>
      <c r="BH27" s="121">
        <v>100</v>
      </c>
      <c r="BI27" s="121">
        <v>100</v>
      </c>
      <c r="BJ27" s="121">
        <v>100</v>
      </c>
      <c r="BK27" s="121">
        <v>100</v>
      </c>
    </row>
    <row r="28" spans="1:63" x14ac:dyDescent="0.25">
      <c r="A28" s="122">
        <v>98.1</v>
      </c>
      <c r="B28" s="122">
        <v>98.6</v>
      </c>
      <c r="C28" s="122">
        <v>98.6</v>
      </c>
      <c r="D28" s="122">
        <v>99.7</v>
      </c>
      <c r="E28" s="122">
        <v>99.9</v>
      </c>
      <c r="F28" s="122">
        <v>99.9</v>
      </c>
      <c r="G28" s="122">
        <v>100.8</v>
      </c>
      <c r="H28" s="122">
        <v>100.8</v>
      </c>
      <c r="I28" s="122">
        <v>100.9</v>
      </c>
      <c r="J28" s="122">
        <v>100.9</v>
      </c>
      <c r="K28" s="122">
        <v>100.9</v>
      </c>
      <c r="L28" s="122">
        <v>100.9</v>
      </c>
      <c r="M28" s="122">
        <v>101.7</v>
      </c>
      <c r="N28" s="122">
        <v>101.7</v>
      </c>
      <c r="O28" s="122">
        <v>101.7</v>
      </c>
      <c r="P28" s="122">
        <v>101.7</v>
      </c>
      <c r="Q28" s="122">
        <v>101.7</v>
      </c>
      <c r="R28" s="122">
        <v>101.7</v>
      </c>
      <c r="S28" s="122">
        <v>103</v>
      </c>
      <c r="T28" s="122">
        <v>103</v>
      </c>
      <c r="U28" s="122">
        <v>103.2</v>
      </c>
      <c r="V28" s="122">
        <v>103.2</v>
      </c>
      <c r="W28" s="122">
        <v>105.5</v>
      </c>
      <c r="X28" s="122">
        <v>105.5</v>
      </c>
      <c r="Y28" s="122">
        <v>105.8</v>
      </c>
      <c r="Z28" s="122">
        <v>106.5</v>
      </c>
      <c r="AA28" s="122">
        <v>108.4</v>
      </c>
      <c r="AB28" s="122">
        <v>108.4</v>
      </c>
      <c r="AC28" s="122">
        <v>108.4</v>
      </c>
      <c r="AD28" s="122">
        <v>108.4</v>
      </c>
      <c r="AE28" s="122">
        <v>109</v>
      </c>
      <c r="AF28" s="122">
        <v>109.2</v>
      </c>
      <c r="AG28" s="122">
        <v>109.3</v>
      </c>
      <c r="AH28" s="122">
        <v>109.3</v>
      </c>
      <c r="AI28" s="122">
        <v>109.3</v>
      </c>
      <c r="AJ28" s="122">
        <v>109.3</v>
      </c>
      <c r="AK28" s="122">
        <v>109.6</v>
      </c>
      <c r="AL28" s="122">
        <v>109.7</v>
      </c>
      <c r="AM28" s="122">
        <v>110</v>
      </c>
      <c r="AN28" s="122">
        <v>110</v>
      </c>
      <c r="AO28" s="122">
        <v>110</v>
      </c>
      <c r="AP28" s="122">
        <v>110</v>
      </c>
      <c r="AQ28" s="122">
        <v>109.8</v>
      </c>
      <c r="AR28" s="122">
        <v>109.8</v>
      </c>
      <c r="AS28" s="122">
        <v>109.8</v>
      </c>
      <c r="AT28" s="122">
        <v>109.8</v>
      </c>
      <c r="AU28" s="122">
        <v>109.8</v>
      </c>
      <c r="AV28" s="122">
        <v>109.8</v>
      </c>
      <c r="AW28" s="122">
        <v>109.8</v>
      </c>
      <c r="AX28" s="122">
        <v>109.8</v>
      </c>
      <c r="AY28" s="122">
        <v>109.8</v>
      </c>
      <c r="AZ28" s="122">
        <v>109.8</v>
      </c>
      <c r="BA28" s="122">
        <v>109.8</v>
      </c>
      <c r="BB28" s="122">
        <v>109.8</v>
      </c>
      <c r="BC28" s="122">
        <v>110.1</v>
      </c>
      <c r="BD28" s="122">
        <v>110.4</v>
      </c>
      <c r="BE28" s="122">
        <v>110.5</v>
      </c>
      <c r="BF28" s="122">
        <v>110.5</v>
      </c>
      <c r="BG28" s="122">
        <v>110.5</v>
      </c>
      <c r="BH28" s="122">
        <v>110.5</v>
      </c>
      <c r="BI28" s="122">
        <v>109.5</v>
      </c>
      <c r="BJ28" s="122">
        <v>109.5</v>
      </c>
      <c r="BK28" s="122">
        <v>109.5</v>
      </c>
    </row>
    <row r="29" spans="1:63" x14ac:dyDescent="0.25">
      <c r="A29" s="121">
        <v>98.9</v>
      </c>
      <c r="B29" s="121">
        <v>98.9</v>
      </c>
      <c r="C29" s="121">
        <v>98.9</v>
      </c>
      <c r="D29" s="121">
        <v>98.9</v>
      </c>
      <c r="E29" s="121">
        <v>99.3</v>
      </c>
      <c r="F29" s="121">
        <v>99.3</v>
      </c>
      <c r="G29" s="121">
        <v>100.7</v>
      </c>
      <c r="H29" s="121">
        <v>100.7</v>
      </c>
      <c r="I29" s="121">
        <v>101.1</v>
      </c>
      <c r="J29" s="121">
        <v>101.1</v>
      </c>
      <c r="K29" s="121">
        <v>101.1</v>
      </c>
      <c r="L29" s="121">
        <v>101.1</v>
      </c>
      <c r="M29" s="121">
        <v>102.5</v>
      </c>
      <c r="N29" s="121">
        <v>102.5</v>
      </c>
      <c r="O29" s="121">
        <v>102.5</v>
      </c>
      <c r="P29" s="121">
        <v>102.5</v>
      </c>
      <c r="Q29" s="121">
        <v>102.5</v>
      </c>
      <c r="R29" s="121">
        <v>102.5</v>
      </c>
      <c r="S29" s="121">
        <v>103.7</v>
      </c>
      <c r="T29" s="121">
        <v>103.7</v>
      </c>
      <c r="U29" s="121">
        <v>104.2</v>
      </c>
      <c r="V29" s="121">
        <v>104.2</v>
      </c>
      <c r="W29" s="121">
        <v>104.2</v>
      </c>
      <c r="X29" s="121">
        <v>104.2</v>
      </c>
      <c r="Y29" s="121">
        <v>104.9</v>
      </c>
      <c r="Z29" s="121">
        <v>106.5</v>
      </c>
      <c r="AA29" s="121">
        <v>106.5</v>
      </c>
      <c r="AB29" s="121">
        <v>106.5</v>
      </c>
      <c r="AC29" s="121">
        <v>106.5</v>
      </c>
      <c r="AD29" s="121">
        <v>106.5</v>
      </c>
      <c r="AE29" s="121">
        <v>107.9</v>
      </c>
      <c r="AF29" s="121">
        <v>108.3</v>
      </c>
      <c r="AG29" s="121">
        <v>108.4</v>
      </c>
      <c r="AH29" s="121">
        <v>108.4</v>
      </c>
      <c r="AI29" s="121">
        <v>108.4</v>
      </c>
      <c r="AJ29" s="121">
        <v>108.4</v>
      </c>
      <c r="AK29" s="121">
        <v>109.1</v>
      </c>
      <c r="AL29" s="121">
        <v>109.1</v>
      </c>
      <c r="AM29" s="121">
        <v>109.4</v>
      </c>
      <c r="AN29" s="121">
        <v>109.4</v>
      </c>
      <c r="AO29" s="121">
        <v>109.4</v>
      </c>
      <c r="AP29" s="121">
        <v>109.4</v>
      </c>
      <c r="AQ29" s="121">
        <v>109.3</v>
      </c>
      <c r="AR29" s="121">
        <v>109.3</v>
      </c>
      <c r="AS29" s="121">
        <v>109.3</v>
      </c>
      <c r="AT29" s="121">
        <v>109.3</v>
      </c>
      <c r="AU29" s="121">
        <v>109.3</v>
      </c>
      <c r="AV29" s="121">
        <v>109.3</v>
      </c>
      <c r="AW29" s="121">
        <v>109.3</v>
      </c>
      <c r="AX29" s="121">
        <v>109.3</v>
      </c>
      <c r="AY29" s="121">
        <v>109.3</v>
      </c>
      <c r="AZ29" s="121">
        <v>109.3</v>
      </c>
      <c r="BA29" s="121">
        <v>109.3</v>
      </c>
      <c r="BB29" s="121">
        <v>109.3</v>
      </c>
      <c r="BC29" s="121">
        <v>109.6</v>
      </c>
      <c r="BD29" s="121">
        <v>109.6</v>
      </c>
      <c r="BE29" s="121">
        <v>109.7</v>
      </c>
      <c r="BF29" s="121">
        <v>109.7</v>
      </c>
      <c r="BG29" s="121">
        <v>109.7</v>
      </c>
      <c r="BH29" s="121">
        <v>109.7</v>
      </c>
      <c r="BI29" s="121">
        <v>107.3</v>
      </c>
      <c r="BJ29" s="121">
        <v>107.3</v>
      </c>
      <c r="BK29" s="121">
        <v>107.3</v>
      </c>
    </row>
    <row r="30" spans="1:63" x14ac:dyDescent="0.25">
      <c r="A30" s="122">
        <v>97</v>
      </c>
      <c r="B30" s="122">
        <v>97</v>
      </c>
      <c r="C30" s="122">
        <v>97</v>
      </c>
      <c r="D30" s="122">
        <v>100.9</v>
      </c>
      <c r="E30" s="122">
        <v>100.9</v>
      </c>
      <c r="F30" s="122">
        <v>100.9</v>
      </c>
      <c r="G30" s="122">
        <v>101.1</v>
      </c>
      <c r="H30" s="122">
        <v>101.1</v>
      </c>
      <c r="I30" s="122">
        <v>101.1</v>
      </c>
      <c r="J30" s="122">
        <v>101.1</v>
      </c>
      <c r="K30" s="122">
        <v>101.1</v>
      </c>
      <c r="L30" s="122">
        <v>101.1</v>
      </c>
      <c r="M30" s="122">
        <v>101.2</v>
      </c>
      <c r="N30" s="122">
        <v>101.2</v>
      </c>
      <c r="O30" s="122">
        <v>101.2</v>
      </c>
      <c r="P30" s="122">
        <v>101.2</v>
      </c>
      <c r="Q30" s="122">
        <v>101.2</v>
      </c>
      <c r="R30" s="122">
        <v>101.2</v>
      </c>
      <c r="S30" s="122">
        <v>103.9</v>
      </c>
      <c r="T30" s="122">
        <v>103.9</v>
      </c>
      <c r="U30" s="122">
        <v>103.9</v>
      </c>
      <c r="V30" s="122">
        <v>103.9</v>
      </c>
      <c r="W30" s="122">
        <v>104.1</v>
      </c>
      <c r="X30" s="122">
        <v>104.1</v>
      </c>
      <c r="Y30" s="122">
        <v>104.2</v>
      </c>
      <c r="Z30" s="122">
        <v>104.2</v>
      </c>
      <c r="AA30" s="122">
        <v>106.3</v>
      </c>
      <c r="AB30" s="122">
        <v>106.3</v>
      </c>
      <c r="AC30" s="122">
        <v>106.3</v>
      </c>
      <c r="AD30" s="122">
        <v>106.3</v>
      </c>
      <c r="AE30" s="122">
        <v>106.4</v>
      </c>
      <c r="AF30" s="122">
        <v>106.4</v>
      </c>
      <c r="AG30" s="122">
        <v>106.4</v>
      </c>
      <c r="AH30" s="122">
        <v>106.4</v>
      </c>
      <c r="AI30" s="122">
        <v>106.4</v>
      </c>
      <c r="AJ30" s="122">
        <v>106.4</v>
      </c>
      <c r="AK30" s="122">
        <v>106.5</v>
      </c>
      <c r="AL30" s="122">
        <v>108.1</v>
      </c>
      <c r="AM30" s="122">
        <v>108.1</v>
      </c>
      <c r="AN30" s="122">
        <v>108.1</v>
      </c>
      <c r="AO30" s="122">
        <v>108.1</v>
      </c>
      <c r="AP30" s="122">
        <v>108.1</v>
      </c>
      <c r="AQ30" s="122">
        <v>108.1</v>
      </c>
      <c r="AR30" s="122">
        <v>108.1</v>
      </c>
      <c r="AS30" s="122">
        <v>108.1</v>
      </c>
      <c r="AT30" s="122">
        <v>108.1</v>
      </c>
      <c r="AU30" s="122">
        <v>108.1</v>
      </c>
      <c r="AV30" s="122">
        <v>108.1</v>
      </c>
      <c r="AW30" s="122">
        <v>108.2</v>
      </c>
      <c r="AX30" s="122">
        <v>108.2</v>
      </c>
      <c r="AY30" s="122">
        <v>108.2</v>
      </c>
      <c r="AZ30" s="122">
        <v>108.2</v>
      </c>
      <c r="BA30" s="122">
        <v>108.2</v>
      </c>
      <c r="BB30" s="122">
        <v>108.2</v>
      </c>
      <c r="BC30" s="122">
        <v>108.2</v>
      </c>
      <c r="BD30" s="122">
        <v>108.1</v>
      </c>
      <c r="BE30" s="122">
        <v>108.1</v>
      </c>
      <c r="BF30" s="122">
        <v>108.1</v>
      </c>
      <c r="BG30" s="122">
        <v>108.1</v>
      </c>
      <c r="BH30" s="122">
        <v>108.1</v>
      </c>
      <c r="BI30" s="122">
        <v>107.9</v>
      </c>
      <c r="BJ30" s="122">
        <v>107.9</v>
      </c>
      <c r="BK30" s="122">
        <v>107.9</v>
      </c>
    </row>
    <row r="31" spans="1:63" x14ac:dyDescent="0.25">
      <c r="A31" s="121">
        <v>98.8</v>
      </c>
      <c r="B31" s="121">
        <v>98.8</v>
      </c>
      <c r="C31" s="121">
        <v>98.8</v>
      </c>
      <c r="D31" s="121">
        <v>98.8</v>
      </c>
      <c r="E31" s="121">
        <v>99.2</v>
      </c>
      <c r="F31" s="121">
        <v>99.2</v>
      </c>
      <c r="G31" s="121">
        <v>101</v>
      </c>
      <c r="H31" s="121">
        <v>101</v>
      </c>
      <c r="I31" s="121">
        <v>101.2</v>
      </c>
      <c r="J31" s="121">
        <v>101.2</v>
      </c>
      <c r="K31" s="121">
        <v>101.2</v>
      </c>
      <c r="L31" s="121">
        <v>101.2</v>
      </c>
      <c r="M31" s="121">
        <v>102.9</v>
      </c>
      <c r="N31" s="121">
        <v>102.9</v>
      </c>
      <c r="O31" s="121">
        <v>102.9</v>
      </c>
      <c r="P31" s="121">
        <v>102.9</v>
      </c>
      <c r="Q31" s="121">
        <v>102.9</v>
      </c>
      <c r="R31" s="121">
        <v>102.9</v>
      </c>
      <c r="S31" s="121">
        <v>103.5</v>
      </c>
      <c r="T31" s="121">
        <v>103.5</v>
      </c>
      <c r="U31" s="121">
        <v>103.9</v>
      </c>
      <c r="V31" s="121">
        <v>103.9</v>
      </c>
      <c r="W31" s="121">
        <v>103.9</v>
      </c>
      <c r="X31" s="121">
        <v>103.9</v>
      </c>
      <c r="Y31" s="121">
        <v>104.6</v>
      </c>
      <c r="Z31" s="121">
        <v>105.2</v>
      </c>
      <c r="AA31" s="121">
        <v>105.2</v>
      </c>
      <c r="AB31" s="121">
        <v>105.2</v>
      </c>
      <c r="AC31" s="121">
        <v>105.2</v>
      </c>
      <c r="AD31" s="121">
        <v>105.2</v>
      </c>
      <c r="AE31" s="121">
        <v>106.2</v>
      </c>
      <c r="AF31" s="121">
        <v>106.6</v>
      </c>
      <c r="AG31" s="121">
        <v>106.6</v>
      </c>
      <c r="AH31" s="121">
        <v>106.6</v>
      </c>
      <c r="AI31" s="121">
        <v>106.6</v>
      </c>
      <c r="AJ31" s="121">
        <v>106.6</v>
      </c>
      <c r="AK31" s="121">
        <v>107</v>
      </c>
      <c r="AL31" s="121">
        <v>107</v>
      </c>
      <c r="AM31" s="121">
        <v>107.1</v>
      </c>
      <c r="AN31" s="121">
        <v>107.1</v>
      </c>
      <c r="AO31" s="121">
        <v>107.1</v>
      </c>
      <c r="AP31" s="121">
        <v>107.1</v>
      </c>
      <c r="AQ31" s="121">
        <v>107.1</v>
      </c>
      <c r="AR31" s="121">
        <v>107.1</v>
      </c>
      <c r="AS31" s="121">
        <v>107.1</v>
      </c>
      <c r="AT31" s="121">
        <v>107.1</v>
      </c>
      <c r="AU31" s="121">
        <v>107.1</v>
      </c>
      <c r="AV31" s="121">
        <v>107.1</v>
      </c>
      <c r="AW31" s="121">
        <v>106.9</v>
      </c>
      <c r="AX31" s="121">
        <v>106.9</v>
      </c>
      <c r="AY31" s="121">
        <v>106.9</v>
      </c>
      <c r="AZ31" s="121">
        <v>106.9</v>
      </c>
      <c r="BA31" s="121">
        <v>106.9</v>
      </c>
      <c r="BB31" s="121">
        <v>106.9</v>
      </c>
      <c r="BC31" s="121">
        <v>107.5</v>
      </c>
      <c r="BD31" s="121">
        <v>107.5</v>
      </c>
      <c r="BE31" s="121">
        <v>107.5</v>
      </c>
      <c r="BF31" s="121">
        <v>107.5</v>
      </c>
      <c r="BG31" s="121">
        <v>107.5</v>
      </c>
      <c r="BH31" s="121">
        <v>107.5</v>
      </c>
      <c r="BI31" s="121">
        <v>106.4</v>
      </c>
      <c r="BJ31" s="121">
        <v>106.4</v>
      </c>
      <c r="BK31" s="121">
        <v>106.4</v>
      </c>
    </row>
    <row r="32" spans="1:63" x14ac:dyDescent="0.25">
      <c r="A32" s="122">
        <v>97.5</v>
      </c>
      <c r="B32" s="122">
        <v>99.1</v>
      </c>
      <c r="C32" s="122">
        <v>99.1</v>
      </c>
      <c r="D32" s="122">
        <v>100.5</v>
      </c>
      <c r="E32" s="122">
        <v>100.5</v>
      </c>
      <c r="F32" s="122">
        <v>100.5</v>
      </c>
      <c r="G32" s="122">
        <v>100.5</v>
      </c>
      <c r="H32" s="122">
        <v>100.5</v>
      </c>
      <c r="I32" s="122">
        <v>100.5</v>
      </c>
      <c r="J32" s="122">
        <v>100.5</v>
      </c>
      <c r="K32" s="122">
        <v>100.5</v>
      </c>
      <c r="L32" s="122">
        <v>100.5</v>
      </c>
      <c r="M32" s="122">
        <v>100.5</v>
      </c>
      <c r="N32" s="122">
        <v>100.5</v>
      </c>
      <c r="O32" s="122">
        <v>100.5</v>
      </c>
      <c r="P32" s="122">
        <v>100.5</v>
      </c>
      <c r="Q32" s="122">
        <v>100.5</v>
      </c>
      <c r="R32" s="122">
        <v>100.5</v>
      </c>
      <c r="S32" s="122">
        <v>101.5</v>
      </c>
      <c r="T32" s="122">
        <v>101.5</v>
      </c>
      <c r="U32" s="122">
        <v>101.5</v>
      </c>
      <c r="V32" s="122">
        <v>101.5</v>
      </c>
      <c r="W32" s="122">
        <v>108.3</v>
      </c>
      <c r="X32" s="122">
        <v>108.3</v>
      </c>
      <c r="Y32" s="122">
        <v>108.3</v>
      </c>
      <c r="Z32" s="122">
        <v>108.3</v>
      </c>
      <c r="AA32" s="122">
        <v>113.1</v>
      </c>
      <c r="AB32" s="122">
        <v>113.1</v>
      </c>
      <c r="AC32" s="122">
        <v>113.1</v>
      </c>
      <c r="AD32" s="122">
        <v>113.1</v>
      </c>
      <c r="AE32" s="122">
        <v>113.1</v>
      </c>
      <c r="AF32" s="122">
        <v>113.1</v>
      </c>
      <c r="AG32" s="122">
        <v>113.1</v>
      </c>
      <c r="AH32" s="122">
        <v>113.1</v>
      </c>
      <c r="AI32" s="122">
        <v>113.1</v>
      </c>
      <c r="AJ32" s="122">
        <v>113.1</v>
      </c>
      <c r="AK32" s="122">
        <v>113.1</v>
      </c>
      <c r="AL32" s="122">
        <v>113.1</v>
      </c>
      <c r="AM32" s="122">
        <v>113.1</v>
      </c>
      <c r="AN32" s="122">
        <v>113.1</v>
      </c>
      <c r="AO32" s="122">
        <v>113.1</v>
      </c>
      <c r="AP32" s="122">
        <v>113.1</v>
      </c>
      <c r="AQ32" s="122">
        <v>113.1</v>
      </c>
      <c r="AR32" s="122">
        <v>113.1</v>
      </c>
      <c r="AS32" s="122">
        <v>113.1</v>
      </c>
      <c r="AT32" s="122">
        <v>113.1</v>
      </c>
      <c r="AU32" s="122">
        <v>113.1</v>
      </c>
      <c r="AV32" s="122">
        <v>113.1</v>
      </c>
      <c r="AW32" s="122">
        <v>113.1</v>
      </c>
      <c r="AX32" s="122">
        <v>113.1</v>
      </c>
      <c r="AY32" s="122">
        <v>113.1</v>
      </c>
      <c r="AZ32" s="122">
        <v>113.1</v>
      </c>
      <c r="BA32" s="122">
        <v>113.1</v>
      </c>
      <c r="BB32" s="122">
        <v>113.1</v>
      </c>
      <c r="BC32" s="122">
        <v>113.1</v>
      </c>
      <c r="BD32" s="122">
        <v>114.3</v>
      </c>
      <c r="BE32" s="122">
        <v>114.3</v>
      </c>
      <c r="BF32" s="122">
        <v>114.3</v>
      </c>
      <c r="BG32" s="122">
        <v>114.3</v>
      </c>
      <c r="BH32" s="122">
        <v>114.3</v>
      </c>
      <c r="BI32" s="122">
        <v>114.3</v>
      </c>
      <c r="BJ32" s="122">
        <v>114.3</v>
      </c>
      <c r="BK32" s="122">
        <v>114.3</v>
      </c>
    </row>
  </sheetData>
  <mergeCells count="3">
    <mergeCell ref="A2:BK2"/>
    <mergeCell ref="A3:BK3"/>
    <mergeCell ref="A4:BK4"/>
  </mergeCells>
  <hyperlinks>
    <hyperlink ref="A3" r:id="rId1" tooltip="Click once to display linked information. Click and hold to select this cell." display="http://dati5.istat.it/OECDStat_Metadata/ShowMetadata.ashx?Dataset=DCSC_FABBRESID_1&amp;Coords=[TIPO_DATO7].[CONS_CST1]&amp;ShowOnWeb=true&amp;Lang=fr"/>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topLeftCell="A13" workbookViewId="0">
      <selection activeCell="Z7" sqref="Z7"/>
    </sheetView>
  </sheetViews>
  <sheetFormatPr defaultRowHeight="15" x14ac:dyDescent="0.25"/>
  <cols>
    <col min="1" max="1" width="17.7109375" customWidth="1"/>
  </cols>
  <sheetData>
    <row r="1" spans="1:52" ht="51.75" customHeight="1" x14ac:dyDescent="0.25">
      <c r="A1" s="123" t="s">
        <v>236</v>
      </c>
    </row>
    <row r="2" spans="1:52" x14ac:dyDescent="0.25">
      <c r="A2" s="269" t="s">
        <v>237</v>
      </c>
      <c r="B2" s="270"/>
      <c r="C2" s="270"/>
      <c r="D2" s="271"/>
      <c r="E2" s="254" t="s">
        <v>238</v>
      </c>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6"/>
    </row>
    <row r="3" spans="1:52" x14ac:dyDescent="0.25">
      <c r="A3" s="269" t="s">
        <v>239</v>
      </c>
      <c r="B3" s="270"/>
      <c r="C3" s="270"/>
      <c r="D3" s="271"/>
      <c r="E3" s="251" t="s">
        <v>107</v>
      </c>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3"/>
    </row>
    <row r="4" spans="1:52" x14ac:dyDescent="0.25">
      <c r="A4" s="269" t="s">
        <v>240</v>
      </c>
      <c r="B4" s="270"/>
      <c r="C4" s="270"/>
      <c r="D4" s="271"/>
      <c r="E4" s="251" t="s">
        <v>170</v>
      </c>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1:52" x14ac:dyDescent="0.25">
      <c r="A5" s="257" t="s">
        <v>241</v>
      </c>
      <c r="B5" s="258"/>
      <c r="C5" s="258"/>
      <c r="D5" s="259"/>
      <c r="E5" s="119" t="s">
        <v>242</v>
      </c>
      <c r="F5" s="119" t="s">
        <v>243</v>
      </c>
      <c r="G5" s="119" t="s">
        <v>244</v>
      </c>
      <c r="H5" s="119" t="s">
        <v>245</v>
      </c>
      <c r="I5" s="119" t="s">
        <v>246</v>
      </c>
      <c r="J5" s="119" t="s">
        <v>247</v>
      </c>
      <c r="K5" s="119" t="s">
        <v>248</v>
      </c>
      <c r="L5" s="119" t="s">
        <v>249</v>
      </c>
      <c r="M5" s="119" t="s">
        <v>250</v>
      </c>
      <c r="N5" s="119" t="s">
        <v>251</v>
      </c>
      <c r="O5" s="119" t="s">
        <v>252</v>
      </c>
      <c r="P5" s="119" t="s">
        <v>253</v>
      </c>
      <c r="Q5" s="119" t="s">
        <v>171</v>
      </c>
      <c r="R5" s="119" t="s">
        <v>172</v>
      </c>
      <c r="S5" s="119" t="s">
        <v>173</v>
      </c>
      <c r="T5" s="119" t="s">
        <v>174</v>
      </c>
      <c r="U5" s="119" t="s">
        <v>175</v>
      </c>
      <c r="V5" s="119" t="s">
        <v>176</v>
      </c>
      <c r="W5" s="119" t="s">
        <v>177</v>
      </c>
      <c r="X5" s="119" t="s">
        <v>178</v>
      </c>
      <c r="Y5" s="119" t="s">
        <v>179</v>
      </c>
      <c r="Z5" s="119" t="s">
        <v>180</v>
      </c>
      <c r="AA5" s="119" t="s">
        <v>181</v>
      </c>
      <c r="AB5" s="119" t="s">
        <v>182</v>
      </c>
      <c r="AC5" s="119" t="s">
        <v>183</v>
      </c>
      <c r="AD5" s="119" t="s">
        <v>184</v>
      </c>
      <c r="AE5" s="119" t="s">
        <v>185</v>
      </c>
      <c r="AF5" s="119" t="s">
        <v>186</v>
      </c>
      <c r="AG5" s="119" t="s">
        <v>187</v>
      </c>
      <c r="AH5" s="119" t="s">
        <v>188</v>
      </c>
      <c r="AI5" s="119" t="s">
        <v>189</v>
      </c>
      <c r="AJ5" s="119" t="s">
        <v>190</v>
      </c>
      <c r="AK5" s="119" t="s">
        <v>191</v>
      </c>
      <c r="AL5" s="119" t="s">
        <v>192</v>
      </c>
      <c r="AM5" s="119" t="s">
        <v>193</v>
      </c>
      <c r="AN5" s="119" t="s">
        <v>194</v>
      </c>
      <c r="AO5" s="119" t="s">
        <v>195</v>
      </c>
      <c r="AP5" s="119" t="s">
        <v>196</v>
      </c>
      <c r="AQ5" s="119" t="s">
        <v>197</v>
      </c>
      <c r="AR5" s="119" t="s">
        <v>198</v>
      </c>
      <c r="AS5" s="119" t="s">
        <v>199</v>
      </c>
      <c r="AT5" s="119" t="s">
        <v>200</v>
      </c>
      <c r="AU5" s="119" t="s">
        <v>201</v>
      </c>
      <c r="AV5" s="119" t="s">
        <v>202</v>
      </c>
      <c r="AW5" s="119" t="s">
        <v>203</v>
      </c>
      <c r="AX5" s="119" t="s">
        <v>204</v>
      </c>
      <c r="AY5" s="119" t="s">
        <v>205</v>
      </c>
      <c r="AZ5" s="119" t="s">
        <v>206</v>
      </c>
    </row>
    <row r="6" spans="1:52" x14ac:dyDescent="0.25">
      <c r="A6" s="260" t="s">
        <v>254</v>
      </c>
      <c r="B6" s="261"/>
      <c r="C6" s="262"/>
      <c r="D6" s="120" t="s">
        <v>234</v>
      </c>
      <c r="E6" s="120" t="s">
        <v>234</v>
      </c>
      <c r="F6" s="120" t="s">
        <v>234</v>
      </c>
      <c r="G6" s="120" t="s">
        <v>234</v>
      </c>
      <c r="H6" s="120" t="s">
        <v>234</v>
      </c>
      <c r="I6" s="120" t="s">
        <v>234</v>
      </c>
      <c r="J6" s="120" t="s">
        <v>234</v>
      </c>
      <c r="K6" s="120" t="s">
        <v>234</v>
      </c>
      <c r="L6" s="120" t="s">
        <v>234</v>
      </c>
      <c r="M6" s="120" t="s">
        <v>234</v>
      </c>
      <c r="N6" s="120" t="s">
        <v>234</v>
      </c>
      <c r="O6" s="120" t="s">
        <v>234</v>
      </c>
      <c r="P6" s="120" t="s">
        <v>234</v>
      </c>
      <c r="Q6" s="120" t="s">
        <v>234</v>
      </c>
      <c r="R6" s="120" t="s">
        <v>234</v>
      </c>
      <c r="S6" s="120" t="s">
        <v>234</v>
      </c>
      <c r="T6" s="120" t="s">
        <v>234</v>
      </c>
      <c r="U6" s="120" t="s">
        <v>234</v>
      </c>
      <c r="V6" s="120" t="s">
        <v>234</v>
      </c>
      <c r="W6" s="120" t="s">
        <v>234</v>
      </c>
      <c r="X6" s="120" t="s">
        <v>234</v>
      </c>
      <c r="Y6" s="120" t="s">
        <v>234</v>
      </c>
      <c r="Z6" s="120" t="s">
        <v>234</v>
      </c>
      <c r="AA6" s="120" t="s">
        <v>234</v>
      </c>
      <c r="AB6" s="120" t="s">
        <v>234</v>
      </c>
      <c r="AC6" s="120" t="s">
        <v>234</v>
      </c>
      <c r="AD6" s="120" t="s">
        <v>234</v>
      </c>
      <c r="AE6" s="120" t="s">
        <v>234</v>
      </c>
      <c r="AF6" s="120" t="s">
        <v>234</v>
      </c>
      <c r="AG6" s="120" t="s">
        <v>234</v>
      </c>
      <c r="AH6" s="120" t="s">
        <v>234</v>
      </c>
      <c r="AI6" s="120" t="s">
        <v>234</v>
      </c>
      <c r="AJ6" s="120" t="s">
        <v>234</v>
      </c>
      <c r="AK6" s="120" t="s">
        <v>234</v>
      </c>
      <c r="AL6" s="120" t="s">
        <v>234</v>
      </c>
      <c r="AM6" s="120" t="s">
        <v>234</v>
      </c>
      <c r="AN6" s="120" t="s">
        <v>234</v>
      </c>
      <c r="AO6" s="120" t="s">
        <v>234</v>
      </c>
      <c r="AP6" s="120" t="s">
        <v>234</v>
      </c>
      <c r="AQ6" s="120" t="s">
        <v>234</v>
      </c>
      <c r="AR6" s="120" t="s">
        <v>234</v>
      </c>
      <c r="AS6" s="120" t="s">
        <v>234</v>
      </c>
      <c r="AT6" s="120" t="s">
        <v>234</v>
      </c>
      <c r="AU6" s="120" t="s">
        <v>234</v>
      </c>
      <c r="AV6" s="120" t="s">
        <v>234</v>
      </c>
      <c r="AW6" s="120" t="s">
        <v>234</v>
      </c>
      <c r="AX6" s="120" t="s">
        <v>234</v>
      </c>
      <c r="AY6" s="120" t="s">
        <v>234</v>
      </c>
      <c r="AZ6" s="120" t="s">
        <v>234</v>
      </c>
    </row>
    <row r="7" spans="1:52" x14ac:dyDescent="0.25">
      <c r="A7" s="263" t="s">
        <v>255</v>
      </c>
      <c r="B7" s="264"/>
      <c r="C7" s="265"/>
      <c r="D7" s="120" t="s">
        <v>234</v>
      </c>
      <c r="E7" s="121">
        <v>112.2</v>
      </c>
      <c r="F7" s="121">
        <v>111.9</v>
      </c>
      <c r="G7" s="121">
        <v>111.7</v>
      </c>
      <c r="H7" s="121">
        <v>111.6</v>
      </c>
      <c r="I7" s="121">
        <v>111.7</v>
      </c>
      <c r="J7" s="121">
        <v>111.6</v>
      </c>
      <c r="K7" s="121">
        <v>111.4</v>
      </c>
      <c r="L7" s="121">
        <v>111.5</v>
      </c>
      <c r="M7" s="121">
        <v>111.5</v>
      </c>
      <c r="N7" s="121">
        <v>111.6</v>
      </c>
      <c r="O7" s="121">
        <v>111.5</v>
      </c>
      <c r="P7" s="121">
        <v>111.5</v>
      </c>
      <c r="Q7" s="121">
        <v>111.7</v>
      </c>
      <c r="R7" s="121">
        <v>111.7</v>
      </c>
      <c r="S7" s="121">
        <v>111.9</v>
      </c>
      <c r="T7" s="121">
        <v>113.8</v>
      </c>
      <c r="U7" s="121">
        <v>113.8</v>
      </c>
      <c r="V7" s="121">
        <v>113.6</v>
      </c>
      <c r="W7" s="121">
        <v>113.6</v>
      </c>
      <c r="X7" s="121">
        <v>113.8</v>
      </c>
      <c r="Y7" s="121">
        <v>113.9</v>
      </c>
      <c r="Z7" s="130">
        <v>113.9</v>
      </c>
      <c r="AA7" s="121">
        <v>113.9</v>
      </c>
      <c r="AB7" s="121">
        <v>114</v>
      </c>
      <c r="AC7" s="121">
        <v>116.8</v>
      </c>
      <c r="AD7" s="121">
        <v>116.9</v>
      </c>
      <c r="AE7" s="121">
        <v>117.2</v>
      </c>
      <c r="AF7" s="121">
        <v>117.2</v>
      </c>
      <c r="AG7" s="121">
        <v>117.4</v>
      </c>
      <c r="AH7" s="121">
        <v>117.8</v>
      </c>
      <c r="AI7" s="121">
        <v>117.9</v>
      </c>
      <c r="AJ7" s="121">
        <v>118</v>
      </c>
      <c r="AK7" s="121">
        <v>118</v>
      </c>
      <c r="AL7" s="121">
        <v>118</v>
      </c>
      <c r="AM7" s="121">
        <v>118.1</v>
      </c>
      <c r="AN7" s="121">
        <v>118.1</v>
      </c>
      <c r="AO7" s="121">
        <v>119.8</v>
      </c>
      <c r="AP7" s="121">
        <v>120.2</v>
      </c>
      <c r="AQ7" s="121">
        <v>120.3</v>
      </c>
      <c r="AR7" s="121">
        <v>120.4</v>
      </c>
      <c r="AS7" s="121">
        <v>120.4</v>
      </c>
      <c r="AT7" s="121">
        <v>120.4</v>
      </c>
      <c r="AU7" s="121">
        <v>120.3</v>
      </c>
      <c r="AV7" s="121">
        <v>120.4</v>
      </c>
      <c r="AW7" s="121">
        <v>120.5</v>
      </c>
      <c r="AX7" s="121">
        <v>120.7</v>
      </c>
      <c r="AY7" s="121">
        <v>120.7</v>
      </c>
      <c r="AZ7" s="121">
        <v>120.7</v>
      </c>
    </row>
    <row r="8" spans="1:52" x14ac:dyDescent="0.25">
      <c r="A8" s="266" t="s">
        <v>255</v>
      </c>
      <c r="B8" s="263" t="s">
        <v>256</v>
      </c>
      <c r="C8" s="265"/>
      <c r="D8" s="120" t="s">
        <v>234</v>
      </c>
      <c r="E8" s="122">
        <v>115.5</v>
      </c>
      <c r="F8" s="122">
        <v>115.5</v>
      </c>
      <c r="G8" s="122">
        <v>115.5</v>
      </c>
      <c r="H8" s="122">
        <v>115.5</v>
      </c>
      <c r="I8" s="122">
        <v>115.5</v>
      </c>
      <c r="J8" s="122">
        <v>115.7</v>
      </c>
      <c r="K8" s="122">
        <v>115.7</v>
      </c>
      <c r="L8" s="122">
        <v>115.7</v>
      </c>
      <c r="M8" s="122">
        <v>115.7</v>
      </c>
      <c r="N8" s="122">
        <v>115.9</v>
      </c>
      <c r="O8" s="122">
        <v>116</v>
      </c>
      <c r="P8" s="122">
        <v>116</v>
      </c>
      <c r="Q8" s="122">
        <v>116</v>
      </c>
      <c r="R8" s="122">
        <v>116</v>
      </c>
      <c r="S8" s="122">
        <v>116.2</v>
      </c>
      <c r="T8" s="122">
        <v>118.7</v>
      </c>
      <c r="U8" s="122">
        <v>118.8</v>
      </c>
      <c r="V8" s="122">
        <v>118.8</v>
      </c>
      <c r="W8" s="122">
        <v>118.8</v>
      </c>
      <c r="X8" s="122">
        <v>119</v>
      </c>
      <c r="Y8" s="122">
        <v>119</v>
      </c>
      <c r="Z8" s="122">
        <v>119</v>
      </c>
      <c r="AA8" s="122">
        <v>119</v>
      </c>
      <c r="AB8" s="122">
        <v>119</v>
      </c>
      <c r="AC8" s="122">
        <v>121.4</v>
      </c>
      <c r="AD8" s="122">
        <v>121.4</v>
      </c>
      <c r="AE8" s="122">
        <v>121.6</v>
      </c>
      <c r="AF8" s="122">
        <v>121.7</v>
      </c>
      <c r="AG8" s="122">
        <v>121.8</v>
      </c>
      <c r="AH8" s="122">
        <v>122.1</v>
      </c>
      <c r="AI8" s="122">
        <v>122.1</v>
      </c>
      <c r="AJ8" s="122">
        <v>122.1</v>
      </c>
      <c r="AK8" s="122">
        <v>122.3</v>
      </c>
      <c r="AL8" s="122">
        <v>122.4</v>
      </c>
      <c r="AM8" s="122">
        <v>122.4</v>
      </c>
      <c r="AN8" s="122">
        <v>122.4</v>
      </c>
      <c r="AO8" s="122">
        <v>125</v>
      </c>
      <c r="AP8" s="122">
        <v>125</v>
      </c>
      <c r="AQ8" s="122">
        <v>125</v>
      </c>
      <c r="AR8" s="122">
        <v>125</v>
      </c>
      <c r="AS8" s="122">
        <v>125</v>
      </c>
      <c r="AT8" s="122">
        <v>125</v>
      </c>
      <c r="AU8" s="122">
        <v>125</v>
      </c>
      <c r="AV8" s="122">
        <v>125</v>
      </c>
      <c r="AW8" s="122">
        <v>125</v>
      </c>
      <c r="AX8" s="122">
        <v>125.4</v>
      </c>
      <c r="AY8" s="122">
        <v>125.6</v>
      </c>
      <c r="AZ8" s="122">
        <v>125.6</v>
      </c>
    </row>
    <row r="9" spans="1:52" ht="52.5" x14ac:dyDescent="0.25">
      <c r="A9" s="267"/>
      <c r="B9" s="266" t="s">
        <v>256</v>
      </c>
      <c r="C9" s="124" t="s">
        <v>257</v>
      </c>
      <c r="D9" s="120" t="s">
        <v>234</v>
      </c>
      <c r="E9" s="121">
        <v>115.9</v>
      </c>
      <c r="F9" s="121">
        <v>115.9</v>
      </c>
      <c r="G9" s="121">
        <v>115.9</v>
      </c>
      <c r="H9" s="121">
        <v>115.9</v>
      </c>
      <c r="I9" s="121">
        <v>116</v>
      </c>
      <c r="J9" s="121">
        <v>116.1</v>
      </c>
      <c r="K9" s="121">
        <v>116.1</v>
      </c>
      <c r="L9" s="121">
        <v>116.1</v>
      </c>
      <c r="M9" s="121">
        <v>116.1</v>
      </c>
      <c r="N9" s="121">
        <v>116.4</v>
      </c>
      <c r="O9" s="121">
        <v>116.4</v>
      </c>
      <c r="P9" s="121">
        <v>116.4</v>
      </c>
      <c r="Q9" s="121">
        <v>116.5</v>
      </c>
      <c r="R9" s="121">
        <v>116.5</v>
      </c>
      <c r="S9" s="121">
        <v>116.6</v>
      </c>
      <c r="T9" s="121">
        <v>119.2</v>
      </c>
      <c r="U9" s="121">
        <v>119.3</v>
      </c>
      <c r="V9" s="121">
        <v>119.3</v>
      </c>
      <c r="W9" s="121">
        <v>119.3</v>
      </c>
      <c r="X9" s="121">
        <v>119.5</v>
      </c>
      <c r="Y9" s="121">
        <v>119.5</v>
      </c>
      <c r="Z9" s="121">
        <v>119.5</v>
      </c>
      <c r="AA9" s="121">
        <v>119.5</v>
      </c>
      <c r="AB9" s="121">
        <v>119.5</v>
      </c>
      <c r="AC9" s="121">
        <v>122</v>
      </c>
      <c r="AD9" s="121">
        <v>122</v>
      </c>
      <c r="AE9" s="121">
        <v>122.2</v>
      </c>
      <c r="AF9" s="121">
        <v>122.3</v>
      </c>
      <c r="AG9" s="121">
        <v>122.5</v>
      </c>
      <c r="AH9" s="121">
        <v>122.7</v>
      </c>
      <c r="AI9" s="121">
        <v>122.7</v>
      </c>
      <c r="AJ9" s="121">
        <v>122.8</v>
      </c>
      <c r="AK9" s="121">
        <v>122.9</v>
      </c>
      <c r="AL9" s="121">
        <v>123</v>
      </c>
      <c r="AM9" s="121">
        <v>123</v>
      </c>
      <c r="AN9" s="121">
        <v>123</v>
      </c>
      <c r="AO9" s="121">
        <v>125.6</v>
      </c>
      <c r="AP9" s="121">
        <v>125.6</v>
      </c>
      <c r="AQ9" s="121">
        <v>125.6</v>
      </c>
      <c r="AR9" s="121">
        <v>125.6</v>
      </c>
      <c r="AS9" s="121">
        <v>125.6</v>
      </c>
      <c r="AT9" s="121">
        <v>125.6</v>
      </c>
      <c r="AU9" s="121">
        <v>125.6</v>
      </c>
      <c r="AV9" s="121">
        <v>125.6</v>
      </c>
      <c r="AW9" s="121">
        <v>125.6</v>
      </c>
      <c r="AX9" s="121">
        <v>126.1</v>
      </c>
      <c r="AY9" s="121">
        <v>126.3</v>
      </c>
      <c r="AZ9" s="121">
        <v>126.3</v>
      </c>
    </row>
    <row r="10" spans="1:52" ht="52.5" x14ac:dyDescent="0.25">
      <c r="A10" s="267"/>
      <c r="B10" s="267"/>
      <c r="C10" s="124" t="s">
        <v>258</v>
      </c>
      <c r="D10" s="120" t="s">
        <v>234</v>
      </c>
      <c r="E10" s="122">
        <v>115.3</v>
      </c>
      <c r="F10" s="122">
        <v>115.3</v>
      </c>
      <c r="G10" s="122">
        <v>115.3</v>
      </c>
      <c r="H10" s="122">
        <v>115.3</v>
      </c>
      <c r="I10" s="122">
        <v>115.3</v>
      </c>
      <c r="J10" s="122">
        <v>115.5</v>
      </c>
      <c r="K10" s="122">
        <v>115.5</v>
      </c>
      <c r="L10" s="122">
        <v>115.5</v>
      </c>
      <c r="M10" s="122">
        <v>115.5</v>
      </c>
      <c r="N10" s="122">
        <v>115.7</v>
      </c>
      <c r="O10" s="122">
        <v>115.7</v>
      </c>
      <c r="P10" s="122">
        <v>115.7</v>
      </c>
      <c r="Q10" s="122">
        <v>115.8</v>
      </c>
      <c r="R10" s="122">
        <v>115.8</v>
      </c>
      <c r="S10" s="122">
        <v>116</v>
      </c>
      <c r="T10" s="122">
        <v>118.4</v>
      </c>
      <c r="U10" s="122">
        <v>118.5</v>
      </c>
      <c r="V10" s="122">
        <v>118.5</v>
      </c>
      <c r="W10" s="122">
        <v>118.5</v>
      </c>
      <c r="X10" s="122">
        <v>118.7</v>
      </c>
      <c r="Y10" s="122">
        <v>118.7</v>
      </c>
      <c r="Z10" s="122">
        <v>118.7</v>
      </c>
      <c r="AA10" s="122">
        <v>118.7</v>
      </c>
      <c r="AB10" s="122">
        <v>118.7</v>
      </c>
      <c r="AC10" s="122">
        <v>121.1</v>
      </c>
      <c r="AD10" s="122">
        <v>121.1</v>
      </c>
      <c r="AE10" s="122">
        <v>121.4</v>
      </c>
      <c r="AF10" s="122">
        <v>121.4</v>
      </c>
      <c r="AG10" s="122">
        <v>121.5</v>
      </c>
      <c r="AH10" s="122">
        <v>121.8</v>
      </c>
      <c r="AI10" s="122">
        <v>121.8</v>
      </c>
      <c r="AJ10" s="122">
        <v>121.8</v>
      </c>
      <c r="AK10" s="122">
        <v>122</v>
      </c>
      <c r="AL10" s="122">
        <v>122</v>
      </c>
      <c r="AM10" s="122">
        <v>122.1</v>
      </c>
      <c r="AN10" s="122">
        <v>122.1</v>
      </c>
      <c r="AO10" s="122">
        <v>124.7</v>
      </c>
      <c r="AP10" s="122">
        <v>124.7</v>
      </c>
      <c r="AQ10" s="122">
        <v>124.7</v>
      </c>
      <c r="AR10" s="122">
        <v>124.7</v>
      </c>
      <c r="AS10" s="122">
        <v>124.7</v>
      </c>
      <c r="AT10" s="122">
        <v>124.7</v>
      </c>
      <c r="AU10" s="122">
        <v>124.7</v>
      </c>
      <c r="AV10" s="122">
        <v>124.7</v>
      </c>
      <c r="AW10" s="122">
        <v>124.7</v>
      </c>
      <c r="AX10" s="122">
        <v>125.1</v>
      </c>
      <c r="AY10" s="122">
        <v>125.2</v>
      </c>
      <c r="AZ10" s="122">
        <v>125.2</v>
      </c>
    </row>
    <row r="11" spans="1:52" ht="42" x14ac:dyDescent="0.25">
      <c r="A11" s="267"/>
      <c r="B11" s="268"/>
      <c r="C11" s="124" t="s">
        <v>259</v>
      </c>
      <c r="D11" s="120" t="s">
        <v>234</v>
      </c>
      <c r="E11" s="121">
        <v>114.8</v>
      </c>
      <c r="F11" s="121">
        <v>114.8</v>
      </c>
      <c r="G11" s="121">
        <v>114.8</v>
      </c>
      <c r="H11" s="121">
        <v>114.8</v>
      </c>
      <c r="I11" s="121">
        <v>114.8</v>
      </c>
      <c r="J11" s="121">
        <v>114.9</v>
      </c>
      <c r="K11" s="121">
        <v>114.9</v>
      </c>
      <c r="L11" s="121">
        <v>114.9</v>
      </c>
      <c r="M11" s="121">
        <v>114.9</v>
      </c>
      <c r="N11" s="121">
        <v>115.2</v>
      </c>
      <c r="O11" s="121">
        <v>115.2</v>
      </c>
      <c r="P11" s="121">
        <v>115.2</v>
      </c>
      <c r="Q11" s="121">
        <v>115.3</v>
      </c>
      <c r="R11" s="121">
        <v>115.3</v>
      </c>
      <c r="S11" s="121">
        <v>115.5</v>
      </c>
      <c r="T11" s="121">
        <v>117.7</v>
      </c>
      <c r="U11" s="121">
        <v>117.8</v>
      </c>
      <c r="V11" s="121">
        <v>117.8</v>
      </c>
      <c r="W11" s="121">
        <v>117.8</v>
      </c>
      <c r="X11" s="121">
        <v>117.9</v>
      </c>
      <c r="Y11" s="121">
        <v>117.9</v>
      </c>
      <c r="Z11" s="121">
        <v>117.9</v>
      </c>
      <c r="AA11" s="121">
        <v>117.9</v>
      </c>
      <c r="AB11" s="121">
        <v>117.9</v>
      </c>
      <c r="AC11" s="121">
        <v>120.2</v>
      </c>
      <c r="AD11" s="121">
        <v>120.2</v>
      </c>
      <c r="AE11" s="121">
        <v>120.5</v>
      </c>
      <c r="AF11" s="121">
        <v>120.5</v>
      </c>
      <c r="AG11" s="121">
        <v>120.7</v>
      </c>
      <c r="AH11" s="121">
        <v>120.9</v>
      </c>
      <c r="AI11" s="121">
        <v>120.9</v>
      </c>
      <c r="AJ11" s="121">
        <v>120.9</v>
      </c>
      <c r="AK11" s="121">
        <v>121.1</v>
      </c>
      <c r="AL11" s="121">
        <v>121.2</v>
      </c>
      <c r="AM11" s="121">
        <v>121.2</v>
      </c>
      <c r="AN11" s="121">
        <v>121.2</v>
      </c>
      <c r="AO11" s="121">
        <v>123.6</v>
      </c>
      <c r="AP11" s="121">
        <v>123.6</v>
      </c>
      <c r="AQ11" s="121">
        <v>123.6</v>
      </c>
      <c r="AR11" s="121">
        <v>123.6</v>
      </c>
      <c r="AS11" s="121">
        <v>123.6</v>
      </c>
      <c r="AT11" s="121">
        <v>123.6</v>
      </c>
      <c r="AU11" s="121">
        <v>123.6</v>
      </c>
      <c r="AV11" s="121">
        <v>123.6</v>
      </c>
      <c r="AW11" s="121">
        <v>123.6</v>
      </c>
      <c r="AX11" s="121">
        <v>124.1</v>
      </c>
      <c r="AY11" s="121">
        <v>124.2</v>
      </c>
      <c r="AZ11" s="121">
        <v>124.2</v>
      </c>
    </row>
    <row r="12" spans="1:52" x14ac:dyDescent="0.25">
      <c r="A12" s="267"/>
      <c r="B12" s="263" t="s">
        <v>260</v>
      </c>
      <c r="C12" s="265"/>
      <c r="D12" s="120" t="s">
        <v>234</v>
      </c>
      <c r="E12" s="122">
        <v>106.9</v>
      </c>
      <c r="F12" s="122">
        <v>106.2</v>
      </c>
      <c r="G12" s="122">
        <v>105.6</v>
      </c>
      <c r="H12" s="122">
        <v>105.5</v>
      </c>
      <c r="I12" s="122">
        <v>105.6</v>
      </c>
      <c r="J12" s="122">
        <v>105.2</v>
      </c>
      <c r="K12" s="122">
        <v>104.8</v>
      </c>
      <c r="L12" s="122">
        <v>104.9</v>
      </c>
      <c r="M12" s="122">
        <v>105.1</v>
      </c>
      <c r="N12" s="122">
        <v>104.9</v>
      </c>
      <c r="O12" s="122">
        <v>104.5</v>
      </c>
      <c r="P12" s="122">
        <v>104.6</v>
      </c>
      <c r="Q12" s="122">
        <v>104.8</v>
      </c>
      <c r="R12" s="122">
        <v>104.7</v>
      </c>
      <c r="S12" s="122">
        <v>105</v>
      </c>
      <c r="T12" s="122">
        <v>106.2</v>
      </c>
      <c r="U12" s="122">
        <v>106</v>
      </c>
      <c r="V12" s="122">
        <v>105.6</v>
      </c>
      <c r="W12" s="122">
        <v>105.4</v>
      </c>
      <c r="X12" s="122">
        <v>105.6</v>
      </c>
      <c r="Y12" s="122">
        <v>106</v>
      </c>
      <c r="Z12" s="122">
        <v>105.8</v>
      </c>
      <c r="AA12" s="122">
        <v>105.8</v>
      </c>
      <c r="AB12" s="122">
        <v>106.1</v>
      </c>
      <c r="AC12" s="122">
        <v>109.6</v>
      </c>
      <c r="AD12" s="122">
        <v>109.8</v>
      </c>
      <c r="AE12" s="122">
        <v>110.3</v>
      </c>
      <c r="AF12" s="122">
        <v>110.2</v>
      </c>
      <c r="AG12" s="122">
        <v>110.6</v>
      </c>
      <c r="AH12" s="122">
        <v>111.2</v>
      </c>
      <c r="AI12" s="122">
        <v>111.1</v>
      </c>
      <c r="AJ12" s="122">
        <v>111.4</v>
      </c>
      <c r="AK12" s="122">
        <v>111.2</v>
      </c>
      <c r="AL12" s="122">
        <v>111.1</v>
      </c>
      <c r="AM12" s="122">
        <v>110.9</v>
      </c>
      <c r="AN12" s="122">
        <v>110.8</v>
      </c>
      <c r="AO12" s="122">
        <v>111.5</v>
      </c>
      <c r="AP12" s="122">
        <v>112.3</v>
      </c>
      <c r="AQ12" s="122">
        <v>112.3</v>
      </c>
      <c r="AR12" s="122">
        <v>112.6</v>
      </c>
      <c r="AS12" s="122">
        <v>112.7</v>
      </c>
      <c r="AT12" s="122">
        <v>112.6</v>
      </c>
      <c r="AU12" s="122">
        <v>112.2</v>
      </c>
      <c r="AV12" s="122">
        <v>112.5</v>
      </c>
      <c r="AW12" s="122">
        <v>112.8</v>
      </c>
      <c r="AX12" s="122">
        <v>112.6</v>
      </c>
      <c r="AY12" s="122">
        <v>112.4</v>
      </c>
      <c r="AZ12" s="122">
        <v>112.3</v>
      </c>
    </row>
    <row r="13" spans="1:52" ht="21" x14ac:dyDescent="0.25">
      <c r="A13" s="267"/>
      <c r="B13" s="266" t="s">
        <v>260</v>
      </c>
      <c r="C13" s="124" t="s">
        <v>261</v>
      </c>
      <c r="D13" s="120" t="s">
        <v>234</v>
      </c>
      <c r="E13" s="121">
        <v>107.5</v>
      </c>
      <c r="F13" s="121">
        <v>107.1</v>
      </c>
      <c r="G13" s="121">
        <v>107.2</v>
      </c>
      <c r="H13" s="121">
        <v>107</v>
      </c>
      <c r="I13" s="121">
        <v>106.7</v>
      </c>
      <c r="J13" s="121">
        <v>107.3</v>
      </c>
      <c r="K13" s="121">
        <v>107.5</v>
      </c>
      <c r="L13" s="121">
        <v>107.5</v>
      </c>
      <c r="M13" s="121">
        <v>107.6</v>
      </c>
      <c r="N13" s="121">
        <v>107.5</v>
      </c>
      <c r="O13" s="121">
        <v>107.2</v>
      </c>
      <c r="P13" s="121">
        <v>107.1</v>
      </c>
      <c r="Q13" s="121">
        <v>107.2</v>
      </c>
      <c r="R13" s="121">
        <v>107.2</v>
      </c>
      <c r="S13" s="121">
        <v>106.9</v>
      </c>
      <c r="T13" s="121">
        <v>107</v>
      </c>
      <c r="U13" s="121">
        <v>107.2</v>
      </c>
      <c r="V13" s="121">
        <v>107.3</v>
      </c>
      <c r="W13" s="121">
        <v>107.2</v>
      </c>
      <c r="X13" s="121">
        <v>107.3</v>
      </c>
      <c r="Y13" s="121">
        <v>107</v>
      </c>
      <c r="Z13" s="121">
        <v>106.9</v>
      </c>
      <c r="AA13" s="121">
        <v>107</v>
      </c>
      <c r="AB13" s="121">
        <v>106.9</v>
      </c>
      <c r="AC13" s="121">
        <v>106.6</v>
      </c>
      <c r="AD13" s="121">
        <v>106.7</v>
      </c>
      <c r="AE13" s="121">
        <v>106.9</v>
      </c>
      <c r="AF13" s="121">
        <v>106.5</v>
      </c>
      <c r="AG13" s="121">
        <v>106</v>
      </c>
      <c r="AH13" s="121">
        <v>107</v>
      </c>
      <c r="AI13" s="121">
        <v>107.2</v>
      </c>
      <c r="AJ13" s="121">
        <v>107</v>
      </c>
      <c r="AK13" s="121">
        <v>106.6</v>
      </c>
      <c r="AL13" s="121">
        <v>106.5</v>
      </c>
      <c r="AM13" s="121">
        <v>106.5</v>
      </c>
      <c r="AN13" s="121">
        <v>107</v>
      </c>
      <c r="AO13" s="121">
        <v>106.7</v>
      </c>
      <c r="AP13" s="121">
        <v>106.9</v>
      </c>
      <c r="AQ13" s="121">
        <v>106.8</v>
      </c>
      <c r="AR13" s="121">
        <v>107.2</v>
      </c>
      <c r="AS13" s="121">
        <v>107.7</v>
      </c>
      <c r="AT13" s="121">
        <v>107.5</v>
      </c>
      <c r="AU13" s="121">
        <v>107.4</v>
      </c>
      <c r="AV13" s="121">
        <v>107.3</v>
      </c>
      <c r="AW13" s="121">
        <v>106.9</v>
      </c>
      <c r="AX13" s="121">
        <v>106.9</v>
      </c>
      <c r="AY13" s="121">
        <v>107.3</v>
      </c>
      <c r="AZ13" s="121">
        <v>107.4</v>
      </c>
    </row>
    <row r="14" spans="1:52" ht="21" x14ac:dyDescent="0.25">
      <c r="A14" s="267"/>
      <c r="B14" s="267"/>
      <c r="C14" s="124" t="s">
        <v>262</v>
      </c>
      <c r="D14" s="120" t="s">
        <v>234</v>
      </c>
      <c r="E14" s="122">
        <v>106.6</v>
      </c>
      <c r="F14" s="122">
        <v>106.6</v>
      </c>
      <c r="G14" s="122">
        <v>106.2</v>
      </c>
      <c r="H14" s="122">
        <v>106.4</v>
      </c>
      <c r="I14" s="122">
        <v>106</v>
      </c>
      <c r="J14" s="122">
        <v>106.2</v>
      </c>
      <c r="K14" s="122">
        <v>106.1</v>
      </c>
      <c r="L14" s="122">
        <v>106.7</v>
      </c>
      <c r="M14" s="122">
        <v>106</v>
      </c>
      <c r="N14" s="122">
        <v>106.2</v>
      </c>
      <c r="O14" s="122">
        <v>106.2</v>
      </c>
      <c r="P14" s="122">
        <v>106</v>
      </c>
      <c r="Q14" s="122">
        <v>105.6</v>
      </c>
      <c r="R14" s="122">
        <v>105.3</v>
      </c>
      <c r="S14" s="122">
        <v>105</v>
      </c>
      <c r="T14" s="122">
        <v>104.9</v>
      </c>
      <c r="U14" s="122">
        <v>104.5</v>
      </c>
      <c r="V14" s="122">
        <v>104.3</v>
      </c>
      <c r="W14" s="122">
        <v>104.2</v>
      </c>
      <c r="X14" s="122">
        <v>104.1</v>
      </c>
      <c r="Y14" s="122">
        <v>103.4</v>
      </c>
      <c r="Z14" s="122">
        <v>103.5</v>
      </c>
      <c r="AA14" s="122">
        <v>103.3</v>
      </c>
      <c r="AB14" s="122">
        <v>103.1</v>
      </c>
      <c r="AC14" s="122">
        <v>102.9</v>
      </c>
      <c r="AD14" s="122">
        <v>103.2</v>
      </c>
      <c r="AE14" s="122">
        <v>103.4</v>
      </c>
      <c r="AF14" s="122">
        <v>103.5</v>
      </c>
      <c r="AG14" s="122">
        <v>103.7</v>
      </c>
      <c r="AH14" s="122">
        <v>104.2</v>
      </c>
      <c r="AI14" s="122">
        <v>104.3</v>
      </c>
      <c r="AJ14" s="122">
        <v>104.7</v>
      </c>
      <c r="AK14" s="122">
        <v>104.8</v>
      </c>
      <c r="AL14" s="122">
        <v>104.8</v>
      </c>
      <c r="AM14" s="122">
        <v>104.9</v>
      </c>
      <c r="AN14" s="122">
        <v>105.3</v>
      </c>
      <c r="AO14" s="122">
        <v>106.7</v>
      </c>
      <c r="AP14" s="122">
        <v>107.7</v>
      </c>
      <c r="AQ14" s="122">
        <v>107</v>
      </c>
      <c r="AR14" s="122">
        <v>107.3</v>
      </c>
      <c r="AS14" s="122">
        <v>107.4</v>
      </c>
      <c r="AT14" s="122">
        <v>107.5</v>
      </c>
      <c r="AU14" s="122">
        <v>107.1</v>
      </c>
      <c r="AV14" s="122">
        <v>107</v>
      </c>
      <c r="AW14" s="122">
        <v>107.1</v>
      </c>
      <c r="AX14" s="122">
        <v>107</v>
      </c>
      <c r="AY14" s="122">
        <v>106.6</v>
      </c>
      <c r="AZ14" s="122">
        <v>106.4</v>
      </c>
    </row>
    <row r="15" spans="1:52" ht="63" x14ac:dyDescent="0.25">
      <c r="A15" s="267"/>
      <c r="B15" s="267"/>
      <c r="C15" s="124" t="s">
        <v>263</v>
      </c>
      <c r="D15" s="120" t="s">
        <v>234</v>
      </c>
      <c r="E15" s="121">
        <v>96.8</v>
      </c>
      <c r="F15" s="121">
        <v>97.2</v>
      </c>
      <c r="G15" s="121">
        <v>96.7</v>
      </c>
      <c r="H15" s="121">
        <v>96.1</v>
      </c>
      <c r="I15" s="121">
        <v>95.8</v>
      </c>
      <c r="J15" s="121">
        <v>94.8</v>
      </c>
      <c r="K15" s="121">
        <v>93.6</v>
      </c>
      <c r="L15" s="121">
        <v>93.2</v>
      </c>
      <c r="M15" s="121">
        <v>92.9</v>
      </c>
      <c r="N15" s="121">
        <v>92.4</v>
      </c>
      <c r="O15" s="121">
        <v>92.3</v>
      </c>
      <c r="P15" s="121">
        <v>92.1</v>
      </c>
      <c r="Q15" s="121">
        <v>90.7</v>
      </c>
      <c r="R15" s="121">
        <v>90.8</v>
      </c>
      <c r="S15" s="121">
        <v>90.3</v>
      </c>
      <c r="T15" s="121">
        <v>90.3</v>
      </c>
      <c r="U15" s="121">
        <v>90.4</v>
      </c>
      <c r="V15" s="121">
        <v>90.3</v>
      </c>
      <c r="W15" s="121">
        <v>89.7</v>
      </c>
      <c r="X15" s="121">
        <v>89.8</v>
      </c>
      <c r="Y15" s="121">
        <v>90</v>
      </c>
      <c r="Z15" s="121">
        <v>90.3</v>
      </c>
      <c r="AA15" s="121">
        <v>90.6</v>
      </c>
      <c r="AB15" s="121">
        <v>90.8</v>
      </c>
      <c r="AC15" s="121">
        <v>91</v>
      </c>
      <c r="AD15" s="121">
        <v>91.9</v>
      </c>
      <c r="AE15" s="121">
        <v>93.2</v>
      </c>
      <c r="AF15" s="121">
        <v>93.2</v>
      </c>
      <c r="AG15" s="121">
        <v>93.7</v>
      </c>
      <c r="AH15" s="121">
        <v>93.7</v>
      </c>
      <c r="AI15" s="121">
        <v>94.3</v>
      </c>
      <c r="AJ15" s="121">
        <v>94.7</v>
      </c>
      <c r="AK15" s="121">
        <v>94.6</v>
      </c>
      <c r="AL15" s="121">
        <v>94.7</v>
      </c>
      <c r="AM15" s="121">
        <v>94.7</v>
      </c>
      <c r="AN15" s="121">
        <v>95.1</v>
      </c>
      <c r="AO15" s="121">
        <v>95.6</v>
      </c>
      <c r="AP15" s="121">
        <v>96.2</v>
      </c>
      <c r="AQ15" s="121">
        <v>96.4</v>
      </c>
      <c r="AR15" s="121">
        <v>97</v>
      </c>
      <c r="AS15" s="121">
        <v>97.3</v>
      </c>
      <c r="AT15" s="121">
        <v>97.2</v>
      </c>
      <c r="AU15" s="121">
        <v>97</v>
      </c>
      <c r="AV15" s="121">
        <v>97.6</v>
      </c>
      <c r="AW15" s="121">
        <v>97.6</v>
      </c>
      <c r="AX15" s="121">
        <v>97.5</v>
      </c>
      <c r="AY15" s="121">
        <v>97.9</v>
      </c>
      <c r="AZ15" s="121">
        <v>97.9</v>
      </c>
    </row>
    <row r="16" spans="1:52" ht="42" x14ac:dyDescent="0.25">
      <c r="A16" s="267"/>
      <c r="B16" s="267"/>
      <c r="C16" s="124" t="s">
        <v>264</v>
      </c>
      <c r="D16" s="120" t="s">
        <v>234</v>
      </c>
      <c r="E16" s="122">
        <v>104.7</v>
      </c>
      <c r="F16" s="122">
        <v>104.9</v>
      </c>
      <c r="G16" s="122">
        <v>105.3</v>
      </c>
      <c r="H16" s="122">
        <v>104.8</v>
      </c>
      <c r="I16" s="122">
        <v>104.6</v>
      </c>
      <c r="J16" s="122">
        <v>104</v>
      </c>
      <c r="K16" s="122">
        <v>104.3</v>
      </c>
      <c r="L16" s="122">
        <v>102.6</v>
      </c>
      <c r="M16" s="122">
        <v>102.7</v>
      </c>
      <c r="N16" s="122">
        <v>103.3</v>
      </c>
      <c r="O16" s="122">
        <v>103.5</v>
      </c>
      <c r="P16" s="122">
        <v>103.8</v>
      </c>
      <c r="Q16" s="122">
        <v>103.7</v>
      </c>
      <c r="R16" s="122">
        <v>104</v>
      </c>
      <c r="S16" s="122">
        <v>104.3</v>
      </c>
      <c r="T16" s="122">
        <v>103.6</v>
      </c>
      <c r="U16" s="122">
        <v>103.8</v>
      </c>
      <c r="V16" s="122">
        <v>103.3</v>
      </c>
      <c r="W16" s="122">
        <v>102.5</v>
      </c>
      <c r="X16" s="122">
        <v>103.2</v>
      </c>
      <c r="Y16" s="122">
        <v>103.3</v>
      </c>
      <c r="Z16" s="122">
        <v>102.7</v>
      </c>
      <c r="AA16" s="122">
        <v>103.2</v>
      </c>
      <c r="AB16" s="122">
        <v>103.4</v>
      </c>
      <c r="AC16" s="122">
        <v>103.5</v>
      </c>
      <c r="AD16" s="122">
        <v>104.8</v>
      </c>
      <c r="AE16" s="122">
        <v>103.8</v>
      </c>
      <c r="AF16" s="122">
        <v>103.7</v>
      </c>
      <c r="AG16" s="122">
        <v>103</v>
      </c>
      <c r="AH16" s="122">
        <v>103</v>
      </c>
      <c r="AI16" s="122">
        <v>102.8</v>
      </c>
      <c r="AJ16" s="122">
        <v>102.8</v>
      </c>
      <c r="AK16" s="122">
        <v>102.4</v>
      </c>
      <c r="AL16" s="122">
        <v>102.7</v>
      </c>
      <c r="AM16" s="122">
        <v>102.8</v>
      </c>
      <c r="AN16" s="122">
        <v>103.1</v>
      </c>
      <c r="AO16" s="122">
        <v>104.3</v>
      </c>
      <c r="AP16" s="122">
        <v>106.1</v>
      </c>
      <c r="AQ16" s="122">
        <v>106</v>
      </c>
      <c r="AR16" s="122">
        <v>105.4</v>
      </c>
      <c r="AS16" s="122">
        <v>104.6</v>
      </c>
      <c r="AT16" s="122">
        <v>104.8</v>
      </c>
      <c r="AU16" s="122">
        <v>104.8</v>
      </c>
      <c r="AV16" s="122">
        <v>105.4</v>
      </c>
      <c r="AW16" s="122">
        <v>105.8</v>
      </c>
      <c r="AX16" s="122">
        <v>105.3</v>
      </c>
      <c r="AY16" s="122">
        <v>104.6</v>
      </c>
      <c r="AZ16" s="122">
        <v>104.8</v>
      </c>
    </row>
    <row r="17" spans="1:52" ht="21" x14ac:dyDescent="0.25">
      <c r="A17" s="267"/>
      <c r="B17" s="267"/>
      <c r="C17" s="124" t="s">
        <v>265</v>
      </c>
      <c r="D17" s="120" t="s">
        <v>234</v>
      </c>
      <c r="E17" s="121">
        <v>111.4</v>
      </c>
      <c r="F17" s="121">
        <v>111.6</v>
      </c>
      <c r="G17" s="121">
        <v>111.8</v>
      </c>
      <c r="H17" s="121">
        <v>111.5</v>
      </c>
      <c r="I17" s="121">
        <v>111.5</v>
      </c>
      <c r="J17" s="121">
        <v>111.8</v>
      </c>
      <c r="K17" s="121">
        <v>111.2</v>
      </c>
      <c r="L17" s="121">
        <v>111.9</v>
      </c>
      <c r="M17" s="121">
        <v>111.5</v>
      </c>
      <c r="N17" s="121">
        <v>112.4</v>
      </c>
      <c r="O17" s="121">
        <v>111.4</v>
      </c>
      <c r="P17" s="121">
        <v>111.7</v>
      </c>
      <c r="Q17" s="121">
        <v>112.9</v>
      </c>
      <c r="R17" s="121">
        <v>113.8</v>
      </c>
      <c r="S17" s="121">
        <v>114.1</v>
      </c>
      <c r="T17" s="121">
        <v>114.8</v>
      </c>
      <c r="U17" s="121">
        <v>114.1</v>
      </c>
      <c r="V17" s="121">
        <v>114.4</v>
      </c>
      <c r="W17" s="121">
        <v>113.8</v>
      </c>
      <c r="X17" s="121">
        <v>114.4</v>
      </c>
      <c r="Y17" s="121">
        <v>115.8</v>
      </c>
      <c r="Z17" s="121">
        <v>116.6</v>
      </c>
      <c r="AA17" s="121">
        <v>115.7</v>
      </c>
      <c r="AB17" s="121">
        <v>115.8</v>
      </c>
      <c r="AC17" s="121">
        <v>116.1</v>
      </c>
      <c r="AD17" s="121">
        <v>116.7</v>
      </c>
      <c r="AE17" s="121">
        <v>117.1</v>
      </c>
      <c r="AF17" s="121">
        <v>117</v>
      </c>
      <c r="AG17" s="121">
        <v>118</v>
      </c>
      <c r="AH17" s="121">
        <v>117.3</v>
      </c>
      <c r="AI17" s="121">
        <v>117.6</v>
      </c>
      <c r="AJ17" s="121">
        <v>118.4</v>
      </c>
      <c r="AK17" s="121">
        <v>117.2</v>
      </c>
      <c r="AL17" s="121">
        <v>117.1</v>
      </c>
      <c r="AM17" s="121">
        <v>117.2</v>
      </c>
      <c r="AN17" s="121">
        <v>117.2</v>
      </c>
      <c r="AO17" s="121">
        <v>107.4</v>
      </c>
      <c r="AP17" s="121">
        <v>107.7</v>
      </c>
      <c r="AQ17" s="121">
        <v>107.8</v>
      </c>
      <c r="AR17" s="121">
        <v>107.5</v>
      </c>
      <c r="AS17" s="121">
        <v>107.9</v>
      </c>
      <c r="AT17" s="121">
        <v>107.9</v>
      </c>
      <c r="AU17" s="121">
        <v>108.1</v>
      </c>
      <c r="AV17" s="121">
        <v>107.9</v>
      </c>
      <c r="AW17" s="121">
        <v>108.5</v>
      </c>
      <c r="AX17" s="121">
        <v>108.3</v>
      </c>
      <c r="AY17" s="121">
        <v>108.6</v>
      </c>
      <c r="AZ17" s="121">
        <v>108.5</v>
      </c>
    </row>
    <row r="18" spans="1:52" ht="21" x14ac:dyDescent="0.25">
      <c r="A18" s="267"/>
      <c r="B18" s="267"/>
      <c r="C18" s="124" t="s">
        <v>266</v>
      </c>
      <c r="D18" s="120" t="s">
        <v>234</v>
      </c>
      <c r="E18" s="122">
        <v>117.9</v>
      </c>
      <c r="F18" s="122">
        <v>111.6</v>
      </c>
      <c r="G18" s="122">
        <v>105.3</v>
      </c>
      <c r="H18" s="122">
        <v>108.1</v>
      </c>
      <c r="I18" s="122">
        <v>109.2</v>
      </c>
      <c r="J18" s="122">
        <v>105.1</v>
      </c>
      <c r="K18" s="122">
        <v>104.8</v>
      </c>
      <c r="L18" s="122">
        <v>106.1</v>
      </c>
      <c r="M18" s="122">
        <v>110.8</v>
      </c>
      <c r="N18" s="122">
        <v>107.4</v>
      </c>
      <c r="O18" s="122">
        <v>105.5</v>
      </c>
      <c r="P18" s="122">
        <v>108.3</v>
      </c>
      <c r="Q18" s="122">
        <v>112.4</v>
      </c>
      <c r="R18" s="122">
        <v>111.4</v>
      </c>
      <c r="S18" s="122">
        <v>115.5</v>
      </c>
      <c r="T18" s="122">
        <v>127.5</v>
      </c>
      <c r="U18" s="122">
        <v>126.7</v>
      </c>
      <c r="V18" s="122">
        <v>123.1</v>
      </c>
      <c r="W18" s="122">
        <v>121.3</v>
      </c>
      <c r="X18" s="122">
        <v>122.4</v>
      </c>
      <c r="Y18" s="122">
        <v>126.6</v>
      </c>
      <c r="Z18" s="122">
        <v>122.1</v>
      </c>
      <c r="AA18" s="122">
        <v>121.6</v>
      </c>
      <c r="AB18" s="122">
        <v>124.7</v>
      </c>
      <c r="AC18" s="122">
        <v>137.19999999999999</v>
      </c>
      <c r="AD18" s="122">
        <v>136</v>
      </c>
      <c r="AE18" s="122">
        <v>134.80000000000001</v>
      </c>
      <c r="AF18" s="122">
        <v>131.5</v>
      </c>
      <c r="AG18" s="122">
        <v>134.4</v>
      </c>
      <c r="AH18" s="122">
        <v>138</v>
      </c>
      <c r="AI18" s="122">
        <v>136.4</v>
      </c>
      <c r="AJ18" s="122">
        <v>137.1</v>
      </c>
      <c r="AK18" s="122">
        <v>136.69999999999999</v>
      </c>
      <c r="AL18" s="122">
        <v>136.19999999999999</v>
      </c>
      <c r="AM18" s="122">
        <v>134.19999999999999</v>
      </c>
      <c r="AN18" s="122">
        <v>133.19999999999999</v>
      </c>
      <c r="AO18" s="122">
        <v>136.4</v>
      </c>
      <c r="AP18" s="122">
        <v>134.5</v>
      </c>
      <c r="AQ18" s="122">
        <v>133.69999999999999</v>
      </c>
      <c r="AR18" s="122">
        <v>135.69999999999999</v>
      </c>
      <c r="AS18" s="122">
        <v>134.80000000000001</v>
      </c>
      <c r="AT18" s="122">
        <v>132.30000000000001</v>
      </c>
      <c r="AU18" s="122">
        <v>130.4</v>
      </c>
      <c r="AV18" s="122">
        <v>132.69999999999999</v>
      </c>
      <c r="AW18" s="122">
        <v>134.1</v>
      </c>
      <c r="AX18" s="122">
        <v>130.69999999999999</v>
      </c>
      <c r="AY18" s="122">
        <v>129.9</v>
      </c>
      <c r="AZ18" s="122">
        <v>129.69999999999999</v>
      </c>
    </row>
    <row r="19" spans="1:52" ht="42" x14ac:dyDescent="0.25">
      <c r="A19" s="267"/>
      <c r="B19" s="267"/>
      <c r="C19" s="124" t="s">
        <v>267</v>
      </c>
      <c r="D19" s="120" t="s">
        <v>234</v>
      </c>
      <c r="E19" s="121">
        <v>109.1</v>
      </c>
      <c r="F19" s="121">
        <v>108.9</v>
      </c>
      <c r="G19" s="121">
        <v>110.3</v>
      </c>
      <c r="H19" s="121">
        <v>108.2</v>
      </c>
      <c r="I19" s="121">
        <v>110.1</v>
      </c>
      <c r="J19" s="121">
        <v>110.3</v>
      </c>
      <c r="K19" s="121">
        <v>110.4</v>
      </c>
      <c r="L19" s="121">
        <v>109</v>
      </c>
      <c r="M19" s="121">
        <v>108.3</v>
      </c>
      <c r="N19" s="121">
        <v>108.3</v>
      </c>
      <c r="O19" s="121">
        <v>107.6</v>
      </c>
      <c r="P19" s="121">
        <v>107.6</v>
      </c>
      <c r="Q19" s="121">
        <v>106</v>
      </c>
      <c r="R19" s="121">
        <v>106.6</v>
      </c>
      <c r="S19" s="121">
        <v>105.6</v>
      </c>
      <c r="T19" s="121">
        <v>107.6</v>
      </c>
      <c r="U19" s="121">
        <v>108.4</v>
      </c>
      <c r="V19" s="121">
        <v>107.6</v>
      </c>
      <c r="W19" s="121">
        <v>107.5</v>
      </c>
      <c r="X19" s="121">
        <v>108.9</v>
      </c>
      <c r="Y19" s="121">
        <v>108.5</v>
      </c>
      <c r="Z19" s="121">
        <v>107.3</v>
      </c>
      <c r="AA19" s="121">
        <v>108</v>
      </c>
      <c r="AB19" s="121">
        <v>107.9</v>
      </c>
      <c r="AC19" s="121">
        <v>109.5</v>
      </c>
      <c r="AD19" s="121">
        <v>109.3</v>
      </c>
      <c r="AE19" s="121">
        <v>109.3</v>
      </c>
      <c r="AF19" s="121">
        <v>111.2</v>
      </c>
      <c r="AG19" s="121">
        <v>110.5</v>
      </c>
      <c r="AH19" s="121">
        <v>111.2</v>
      </c>
      <c r="AI19" s="121">
        <v>110.5</v>
      </c>
      <c r="AJ19" s="121">
        <v>111.4</v>
      </c>
      <c r="AK19" s="121">
        <v>111</v>
      </c>
      <c r="AL19" s="121">
        <v>111.2</v>
      </c>
      <c r="AM19" s="121">
        <v>110.2</v>
      </c>
      <c r="AN19" s="121">
        <v>108.8</v>
      </c>
      <c r="AO19" s="121">
        <v>109.4</v>
      </c>
      <c r="AP19" s="121">
        <v>110</v>
      </c>
      <c r="AQ19" s="121">
        <v>110.1</v>
      </c>
      <c r="AR19" s="121">
        <v>111.2</v>
      </c>
      <c r="AS19" s="121">
        <v>111.3</v>
      </c>
      <c r="AT19" s="121">
        <v>112.2</v>
      </c>
      <c r="AU19" s="121">
        <v>112.7</v>
      </c>
      <c r="AV19" s="121">
        <v>111.3</v>
      </c>
      <c r="AW19" s="121">
        <v>112.1</v>
      </c>
      <c r="AX19" s="121">
        <v>111</v>
      </c>
      <c r="AY19" s="121">
        <v>110.7</v>
      </c>
      <c r="AZ19" s="121">
        <v>110</v>
      </c>
    </row>
    <row r="20" spans="1:52" ht="21" x14ac:dyDescent="0.25">
      <c r="A20" s="267"/>
      <c r="B20" s="267"/>
      <c r="C20" s="124" t="s">
        <v>268</v>
      </c>
      <c r="D20" s="120" t="s">
        <v>234</v>
      </c>
      <c r="E20" s="122">
        <v>105.7</v>
      </c>
      <c r="F20" s="122">
        <v>104.5</v>
      </c>
      <c r="G20" s="122">
        <v>104.5</v>
      </c>
      <c r="H20" s="122">
        <v>104.4</v>
      </c>
      <c r="I20" s="122">
        <v>104.2</v>
      </c>
      <c r="J20" s="122">
        <v>104.4</v>
      </c>
      <c r="K20" s="122">
        <v>104.5</v>
      </c>
      <c r="L20" s="122">
        <v>104.5</v>
      </c>
      <c r="M20" s="122">
        <v>104.3</v>
      </c>
      <c r="N20" s="122">
        <v>104.4</v>
      </c>
      <c r="O20" s="122">
        <v>104.1</v>
      </c>
      <c r="P20" s="122">
        <v>104</v>
      </c>
      <c r="Q20" s="122">
        <v>104.9</v>
      </c>
      <c r="R20" s="122">
        <v>105.1</v>
      </c>
      <c r="S20" s="122">
        <v>105</v>
      </c>
      <c r="T20" s="122">
        <v>105</v>
      </c>
      <c r="U20" s="122">
        <v>105.1</v>
      </c>
      <c r="V20" s="122">
        <v>105.1</v>
      </c>
      <c r="W20" s="122">
        <v>105.1</v>
      </c>
      <c r="X20" s="122">
        <v>105</v>
      </c>
      <c r="Y20" s="122">
        <v>105.2</v>
      </c>
      <c r="Z20" s="122">
        <v>106</v>
      </c>
      <c r="AA20" s="122">
        <v>105.9</v>
      </c>
      <c r="AB20" s="122">
        <v>105.9</v>
      </c>
      <c r="AC20" s="122">
        <v>117.4</v>
      </c>
      <c r="AD20" s="122">
        <v>117.3</v>
      </c>
      <c r="AE20" s="122">
        <v>117.6</v>
      </c>
      <c r="AF20" s="122">
        <v>117.6</v>
      </c>
      <c r="AG20" s="122">
        <v>117.4</v>
      </c>
      <c r="AH20" s="122">
        <v>117.7</v>
      </c>
      <c r="AI20" s="122">
        <v>117.7</v>
      </c>
      <c r="AJ20" s="122">
        <v>117.7</v>
      </c>
      <c r="AK20" s="122">
        <v>117.7</v>
      </c>
      <c r="AL20" s="122">
        <v>117.8</v>
      </c>
      <c r="AM20" s="122">
        <v>117.8</v>
      </c>
      <c r="AN20" s="122">
        <v>117.7</v>
      </c>
      <c r="AO20" s="122">
        <v>118.9</v>
      </c>
      <c r="AP20" s="122">
        <v>120.4</v>
      </c>
      <c r="AQ20" s="122">
        <v>120.5</v>
      </c>
      <c r="AR20" s="122">
        <v>120.6</v>
      </c>
      <c r="AS20" s="122">
        <v>120.6</v>
      </c>
      <c r="AT20" s="122">
        <v>120.5</v>
      </c>
      <c r="AU20" s="122">
        <v>120.4</v>
      </c>
      <c r="AV20" s="122">
        <v>120.8</v>
      </c>
      <c r="AW20" s="122">
        <v>121</v>
      </c>
      <c r="AX20" s="122">
        <v>121.1</v>
      </c>
      <c r="AY20" s="122">
        <v>120.8</v>
      </c>
      <c r="AZ20" s="122">
        <v>120.9</v>
      </c>
    </row>
    <row r="21" spans="1:52" ht="52.5" x14ac:dyDescent="0.25">
      <c r="A21" s="267"/>
      <c r="B21" s="267"/>
      <c r="C21" s="124" t="s">
        <v>269</v>
      </c>
      <c r="D21" s="120" t="s">
        <v>234</v>
      </c>
      <c r="E21" s="121">
        <v>121.4</v>
      </c>
      <c r="F21" s="121">
        <v>122.2</v>
      </c>
      <c r="G21" s="121">
        <v>122.4</v>
      </c>
      <c r="H21" s="121">
        <v>122.3</v>
      </c>
      <c r="I21" s="121">
        <v>122.6</v>
      </c>
      <c r="J21" s="121">
        <v>124.2</v>
      </c>
      <c r="K21" s="121">
        <v>124.2</v>
      </c>
      <c r="L21" s="121">
        <v>124.3</v>
      </c>
      <c r="M21" s="121">
        <v>123.8</v>
      </c>
      <c r="N21" s="121">
        <v>123.7</v>
      </c>
      <c r="O21" s="121">
        <v>123.8</v>
      </c>
      <c r="P21" s="121">
        <v>124.1</v>
      </c>
      <c r="Q21" s="121">
        <v>123.7</v>
      </c>
      <c r="R21" s="121">
        <v>124.5</v>
      </c>
      <c r="S21" s="121">
        <v>124</v>
      </c>
      <c r="T21" s="121">
        <v>124.9</v>
      </c>
      <c r="U21" s="121">
        <v>124.2</v>
      </c>
      <c r="V21" s="121">
        <v>124.7</v>
      </c>
      <c r="W21" s="121">
        <v>124.9</v>
      </c>
      <c r="X21" s="121">
        <v>125.5</v>
      </c>
      <c r="Y21" s="121">
        <v>124.8</v>
      </c>
      <c r="Z21" s="121">
        <v>126.2</v>
      </c>
      <c r="AA21" s="121">
        <v>127.2</v>
      </c>
      <c r="AB21" s="121">
        <v>127.2</v>
      </c>
      <c r="AC21" s="121">
        <v>127</v>
      </c>
      <c r="AD21" s="121">
        <v>127.6</v>
      </c>
      <c r="AE21" s="121">
        <v>128.4</v>
      </c>
      <c r="AF21" s="121">
        <v>127.3</v>
      </c>
      <c r="AG21" s="121">
        <v>126.5</v>
      </c>
      <c r="AH21" s="121">
        <v>126.5</v>
      </c>
      <c r="AI21" s="121">
        <v>126.5</v>
      </c>
      <c r="AJ21" s="121">
        <v>126.6</v>
      </c>
      <c r="AK21" s="121">
        <v>127.3</v>
      </c>
      <c r="AL21" s="121">
        <v>126.7</v>
      </c>
      <c r="AM21" s="121">
        <v>126.8</v>
      </c>
      <c r="AN21" s="121">
        <v>126.5</v>
      </c>
      <c r="AO21" s="121">
        <v>126.6</v>
      </c>
      <c r="AP21" s="121">
        <v>126.3</v>
      </c>
      <c r="AQ21" s="121">
        <v>128.30000000000001</v>
      </c>
      <c r="AR21" s="121">
        <v>127.4</v>
      </c>
      <c r="AS21" s="121">
        <v>130.1</v>
      </c>
      <c r="AT21" s="121">
        <v>129.30000000000001</v>
      </c>
      <c r="AU21" s="121">
        <v>127.5</v>
      </c>
      <c r="AV21" s="121">
        <v>127.7</v>
      </c>
      <c r="AW21" s="121">
        <v>126.4</v>
      </c>
      <c r="AX21" s="121">
        <v>127</v>
      </c>
      <c r="AY21" s="121">
        <v>126.9</v>
      </c>
      <c r="AZ21" s="121">
        <v>127.2</v>
      </c>
    </row>
    <row r="22" spans="1:52" ht="42" x14ac:dyDescent="0.25">
      <c r="A22" s="267"/>
      <c r="B22" s="267"/>
      <c r="C22" s="124" t="s">
        <v>270</v>
      </c>
      <c r="D22" s="120" t="s">
        <v>234</v>
      </c>
      <c r="E22" s="122">
        <v>108</v>
      </c>
      <c r="F22" s="122">
        <v>108.4</v>
      </c>
      <c r="G22" s="122">
        <v>110.1</v>
      </c>
      <c r="H22" s="122">
        <v>108.5</v>
      </c>
      <c r="I22" s="122">
        <v>110.1</v>
      </c>
      <c r="J22" s="122">
        <v>109.8</v>
      </c>
      <c r="K22" s="122">
        <v>109.8</v>
      </c>
      <c r="L22" s="122">
        <v>108.2</v>
      </c>
      <c r="M22" s="122">
        <v>108.5</v>
      </c>
      <c r="N22" s="122">
        <v>110.4</v>
      </c>
      <c r="O22" s="122">
        <v>110.3</v>
      </c>
      <c r="P22" s="122">
        <v>109.9</v>
      </c>
      <c r="Q22" s="122">
        <v>110</v>
      </c>
      <c r="R22" s="122">
        <v>109.9</v>
      </c>
      <c r="S22" s="122">
        <v>109.2</v>
      </c>
      <c r="T22" s="122">
        <v>109.7</v>
      </c>
      <c r="U22" s="122">
        <v>110</v>
      </c>
      <c r="V22" s="122">
        <v>110</v>
      </c>
      <c r="W22" s="122">
        <v>110</v>
      </c>
      <c r="X22" s="122">
        <v>110.3</v>
      </c>
      <c r="Y22" s="122">
        <v>110</v>
      </c>
      <c r="Z22" s="122">
        <v>110.1</v>
      </c>
      <c r="AA22" s="122">
        <v>110</v>
      </c>
      <c r="AB22" s="122">
        <v>109.5</v>
      </c>
      <c r="AC22" s="122">
        <v>109.8</v>
      </c>
      <c r="AD22" s="122">
        <v>109</v>
      </c>
      <c r="AE22" s="122">
        <v>109.6</v>
      </c>
      <c r="AF22" s="122">
        <v>109.7</v>
      </c>
      <c r="AG22" s="122">
        <v>110.1</v>
      </c>
      <c r="AH22" s="122">
        <v>110.1</v>
      </c>
      <c r="AI22" s="122">
        <v>110.3</v>
      </c>
      <c r="AJ22" s="122">
        <v>110</v>
      </c>
      <c r="AK22" s="122">
        <v>106.9</v>
      </c>
      <c r="AL22" s="122">
        <v>107</v>
      </c>
      <c r="AM22" s="122">
        <v>106.9</v>
      </c>
      <c r="AN22" s="122">
        <v>106.5</v>
      </c>
      <c r="AO22" s="122">
        <v>106.2</v>
      </c>
      <c r="AP22" s="122">
        <v>107.9</v>
      </c>
      <c r="AQ22" s="122">
        <v>108.6</v>
      </c>
      <c r="AR22" s="122">
        <v>106.3</v>
      </c>
      <c r="AS22" s="122">
        <v>105.7</v>
      </c>
      <c r="AT22" s="122">
        <v>107.2</v>
      </c>
      <c r="AU22" s="122">
        <v>108</v>
      </c>
      <c r="AV22" s="122">
        <v>106.6</v>
      </c>
      <c r="AW22" s="122">
        <v>108.5</v>
      </c>
      <c r="AX22" s="122">
        <v>109.5</v>
      </c>
      <c r="AY22" s="122">
        <v>109.9</v>
      </c>
      <c r="AZ22" s="122">
        <v>109.3</v>
      </c>
    </row>
    <row r="23" spans="1:52" ht="31.5" x14ac:dyDescent="0.25">
      <c r="A23" s="267"/>
      <c r="B23" s="267"/>
      <c r="C23" s="124" t="s">
        <v>271</v>
      </c>
      <c r="D23" s="120" t="s">
        <v>234</v>
      </c>
      <c r="E23" s="121">
        <v>112.2</v>
      </c>
      <c r="F23" s="121">
        <v>110.2</v>
      </c>
      <c r="G23" s="121">
        <v>109.2</v>
      </c>
      <c r="H23" s="121">
        <v>108.2</v>
      </c>
      <c r="I23" s="121">
        <v>108.2</v>
      </c>
      <c r="J23" s="121">
        <v>107.8</v>
      </c>
      <c r="K23" s="121">
        <v>108.1</v>
      </c>
      <c r="L23" s="121">
        <v>107.2</v>
      </c>
      <c r="M23" s="121">
        <v>106.9</v>
      </c>
      <c r="N23" s="121">
        <v>106.2</v>
      </c>
      <c r="O23" s="121">
        <v>105.2</v>
      </c>
      <c r="P23" s="121">
        <v>104.3</v>
      </c>
      <c r="Q23" s="121">
        <v>104.4</v>
      </c>
      <c r="R23" s="121">
        <v>104.4</v>
      </c>
      <c r="S23" s="121">
        <v>106.1</v>
      </c>
      <c r="T23" s="121">
        <v>107</v>
      </c>
      <c r="U23" s="121">
        <v>107</v>
      </c>
      <c r="V23" s="121">
        <v>107.5</v>
      </c>
      <c r="W23" s="121">
        <v>108.5</v>
      </c>
      <c r="X23" s="121">
        <v>108.8</v>
      </c>
      <c r="Y23" s="121">
        <v>109.9</v>
      </c>
      <c r="Z23" s="121">
        <v>110.1</v>
      </c>
      <c r="AA23" s="121">
        <v>110.4</v>
      </c>
      <c r="AB23" s="121">
        <v>109.5</v>
      </c>
      <c r="AC23" s="121">
        <v>109.7</v>
      </c>
      <c r="AD23" s="121">
        <v>110.4</v>
      </c>
      <c r="AE23" s="121">
        <v>112.1</v>
      </c>
      <c r="AF23" s="121">
        <v>114</v>
      </c>
      <c r="AG23" s="121">
        <v>113.9</v>
      </c>
      <c r="AH23" s="121">
        <v>114</v>
      </c>
      <c r="AI23" s="121">
        <v>113.9</v>
      </c>
      <c r="AJ23" s="121">
        <v>113.5</v>
      </c>
      <c r="AK23" s="121">
        <v>113.6</v>
      </c>
      <c r="AL23" s="121">
        <v>113.7</v>
      </c>
      <c r="AM23" s="121">
        <v>112.2</v>
      </c>
      <c r="AN23" s="121">
        <v>111.5</v>
      </c>
      <c r="AO23" s="121">
        <v>111.5</v>
      </c>
      <c r="AP23" s="121">
        <v>114.8</v>
      </c>
      <c r="AQ23" s="121">
        <v>114.3</v>
      </c>
      <c r="AR23" s="121">
        <v>115.1</v>
      </c>
      <c r="AS23" s="121">
        <v>113.5</v>
      </c>
      <c r="AT23" s="121">
        <v>112.6</v>
      </c>
      <c r="AU23" s="121">
        <v>113.3</v>
      </c>
      <c r="AV23" s="121">
        <v>113.9</v>
      </c>
      <c r="AW23" s="121">
        <v>114.5</v>
      </c>
      <c r="AX23" s="121">
        <v>116.1</v>
      </c>
      <c r="AY23" s="121">
        <v>113.8</v>
      </c>
      <c r="AZ23" s="121">
        <v>114.5</v>
      </c>
    </row>
    <row r="24" spans="1:52" ht="63" x14ac:dyDescent="0.25">
      <c r="A24" s="267"/>
      <c r="B24" s="267"/>
      <c r="C24" s="124" t="s">
        <v>272</v>
      </c>
      <c r="D24" s="120" t="s">
        <v>234</v>
      </c>
      <c r="E24" s="122">
        <v>114.8</v>
      </c>
      <c r="F24" s="122">
        <v>115.5</v>
      </c>
      <c r="G24" s="122">
        <v>113.7</v>
      </c>
      <c r="H24" s="122">
        <v>113.7</v>
      </c>
      <c r="I24" s="122">
        <v>114.4</v>
      </c>
      <c r="J24" s="122">
        <v>114.3</v>
      </c>
      <c r="K24" s="122">
        <v>113.9</v>
      </c>
      <c r="L24" s="122">
        <v>114.6</v>
      </c>
      <c r="M24" s="122">
        <v>115.6</v>
      </c>
      <c r="N24" s="122">
        <v>115.5</v>
      </c>
      <c r="O24" s="122">
        <v>115.6</v>
      </c>
      <c r="P24" s="122">
        <v>115.9</v>
      </c>
      <c r="Q24" s="122">
        <v>115.3</v>
      </c>
      <c r="R24" s="122">
        <v>115</v>
      </c>
      <c r="S24" s="122">
        <v>115.5</v>
      </c>
      <c r="T24" s="122">
        <v>115.6</v>
      </c>
      <c r="U24" s="122">
        <v>116.2</v>
      </c>
      <c r="V24" s="122">
        <v>116.4</v>
      </c>
      <c r="W24" s="122">
        <v>116.9</v>
      </c>
      <c r="X24" s="122">
        <v>117.5</v>
      </c>
      <c r="Y24" s="122">
        <v>117.8</v>
      </c>
      <c r="Z24" s="122">
        <v>118.1</v>
      </c>
      <c r="AA24" s="122">
        <v>118.1</v>
      </c>
      <c r="AB24" s="122">
        <v>118</v>
      </c>
      <c r="AC24" s="122">
        <v>118.9</v>
      </c>
      <c r="AD24" s="122">
        <v>119.7</v>
      </c>
      <c r="AE24" s="122">
        <v>121.2</v>
      </c>
      <c r="AF24" s="122">
        <v>123.3</v>
      </c>
      <c r="AG24" s="122">
        <v>124.9</v>
      </c>
      <c r="AH24" s="122">
        <v>125.2</v>
      </c>
      <c r="AI24" s="122">
        <v>126</v>
      </c>
      <c r="AJ24" s="122">
        <v>126.2</v>
      </c>
      <c r="AK24" s="122">
        <v>127.1</v>
      </c>
      <c r="AL24" s="122">
        <v>127</v>
      </c>
      <c r="AM24" s="122">
        <v>127.9</v>
      </c>
      <c r="AN24" s="122">
        <v>128.19999999999999</v>
      </c>
      <c r="AO24" s="122">
        <v>128.30000000000001</v>
      </c>
      <c r="AP24" s="122">
        <v>130.80000000000001</v>
      </c>
      <c r="AQ24" s="122">
        <v>131.9</v>
      </c>
      <c r="AR24" s="122">
        <v>132.6</v>
      </c>
      <c r="AS24" s="122">
        <v>133.4</v>
      </c>
      <c r="AT24" s="122">
        <v>134.1</v>
      </c>
      <c r="AU24" s="122">
        <v>134</v>
      </c>
      <c r="AV24" s="122">
        <v>134.1</v>
      </c>
      <c r="AW24" s="122">
        <v>133.9</v>
      </c>
      <c r="AX24" s="122">
        <v>134.80000000000001</v>
      </c>
      <c r="AY24" s="122">
        <v>134.80000000000001</v>
      </c>
      <c r="AZ24" s="122">
        <v>134.19999999999999</v>
      </c>
    </row>
    <row r="25" spans="1:52" ht="52.5" x14ac:dyDescent="0.25">
      <c r="A25" s="267"/>
      <c r="B25" s="268"/>
      <c r="C25" s="124" t="s">
        <v>273</v>
      </c>
      <c r="D25" s="120" t="s">
        <v>234</v>
      </c>
      <c r="E25" s="121">
        <v>96.9</v>
      </c>
      <c r="F25" s="121">
        <v>98.1</v>
      </c>
      <c r="G25" s="121">
        <v>103.7</v>
      </c>
      <c r="H25" s="121">
        <v>99.7</v>
      </c>
      <c r="I25" s="121">
        <v>99.7</v>
      </c>
      <c r="J25" s="121">
        <v>101.2</v>
      </c>
      <c r="K25" s="121">
        <v>96.7</v>
      </c>
      <c r="L25" s="121">
        <v>98.3</v>
      </c>
      <c r="M25" s="121">
        <v>96.2</v>
      </c>
      <c r="N25" s="121">
        <v>99.9</v>
      </c>
      <c r="O25" s="121">
        <v>99.2</v>
      </c>
      <c r="P25" s="121">
        <v>96.9</v>
      </c>
      <c r="Q25" s="121">
        <v>95.6</v>
      </c>
      <c r="R25" s="121">
        <v>96.3</v>
      </c>
      <c r="S25" s="121">
        <v>99.3</v>
      </c>
      <c r="T25" s="121">
        <v>93</v>
      </c>
      <c r="U25" s="121">
        <v>90.5</v>
      </c>
      <c r="V25" s="121">
        <v>90.9</v>
      </c>
      <c r="W25" s="121">
        <v>93.9</v>
      </c>
      <c r="X25" s="121">
        <v>91.5</v>
      </c>
      <c r="Y25" s="121">
        <v>92.2</v>
      </c>
      <c r="Z25" s="121">
        <v>92</v>
      </c>
      <c r="AA25" s="121">
        <v>91.9</v>
      </c>
      <c r="AB25" s="121">
        <v>92.5</v>
      </c>
      <c r="AC25" s="121">
        <v>90</v>
      </c>
      <c r="AD25" s="121">
        <v>90.6</v>
      </c>
      <c r="AE25" s="121">
        <v>93.1</v>
      </c>
      <c r="AF25" s="121">
        <v>94.5</v>
      </c>
      <c r="AG25" s="121">
        <v>92.7</v>
      </c>
      <c r="AH25" s="121">
        <v>93.1</v>
      </c>
      <c r="AI25" s="121">
        <v>90.5</v>
      </c>
      <c r="AJ25" s="121">
        <v>89.4</v>
      </c>
      <c r="AK25" s="121">
        <v>89.7</v>
      </c>
      <c r="AL25" s="121">
        <v>87.4</v>
      </c>
      <c r="AM25" s="121">
        <v>88.2</v>
      </c>
      <c r="AN25" s="121">
        <v>86.9</v>
      </c>
      <c r="AO25" s="121">
        <v>86.8</v>
      </c>
      <c r="AP25" s="121">
        <v>87.4</v>
      </c>
      <c r="AQ25" s="121">
        <v>87.5</v>
      </c>
      <c r="AR25" s="121">
        <v>88.2</v>
      </c>
      <c r="AS25" s="121">
        <v>88.6</v>
      </c>
      <c r="AT25" s="121">
        <v>89.1</v>
      </c>
      <c r="AU25" s="121">
        <v>89</v>
      </c>
      <c r="AV25" s="121">
        <v>89.8</v>
      </c>
      <c r="AW25" s="121">
        <v>89.1</v>
      </c>
      <c r="AX25" s="121">
        <v>89.6</v>
      </c>
      <c r="AY25" s="121">
        <v>89.2</v>
      </c>
      <c r="AZ25" s="121">
        <v>88.8</v>
      </c>
    </row>
    <row r="26" spans="1:52" x14ac:dyDescent="0.25">
      <c r="A26" s="267"/>
      <c r="B26" s="263" t="s">
        <v>274</v>
      </c>
      <c r="C26" s="265"/>
      <c r="D26" s="120" t="s">
        <v>234</v>
      </c>
      <c r="E26" s="122">
        <v>115.6</v>
      </c>
      <c r="F26" s="122">
        <v>115.6</v>
      </c>
      <c r="G26" s="122">
        <v>115.6</v>
      </c>
      <c r="H26" s="122">
        <v>115.6</v>
      </c>
      <c r="I26" s="122">
        <v>115.6</v>
      </c>
      <c r="J26" s="122">
        <v>115.6</v>
      </c>
      <c r="K26" s="122">
        <v>115.4</v>
      </c>
      <c r="L26" s="122">
        <v>115.4</v>
      </c>
      <c r="M26" s="122">
        <v>115.4</v>
      </c>
      <c r="N26" s="122">
        <v>115.7</v>
      </c>
      <c r="O26" s="122">
        <v>115.8</v>
      </c>
      <c r="P26" s="122">
        <v>115.8</v>
      </c>
      <c r="Q26" s="122">
        <v>116.4</v>
      </c>
      <c r="R26" s="122">
        <v>116.9</v>
      </c>
      <c r="S26" s="122">
        <v>116.9</v>
      </c>
      <c r="T26" s="122">
        <v>117.9</v>
      </c>
      <c r="U26" s="122">
        <v>118.1</v>
      </c>
      <c r="V26" s="122">
        <v>118.1</v>
      </c>
      <c r="W26" s="122">
        <v>119</v>
      </c>
      <c r="X26" s="122">
        <v>119</v>
      </c>
      <c r="Y26" s="122">
        <v>119.2</v>
      </c>
      <c r="Z26" s="122">
        <v>119.2</v>
      </c>
      <c r="AA26" s="122">
        <v>119.2</v>
      </c>
      <c r="AB26" s="122">
        <v>119.2</v>
      </c>
      <c r="AC26" s="122">
        <v>121.7</v>
      </c>
      <c r="AD26" s="122">
        <v>121.7</v>
      </c>
      <c r="AE26" s="122">
        <v>121.7</v>
      </c>
      <c r="AF26" s="122">
        <v>121.7</v>
      </c>
      <c r="AG26" s="122">
        <v>121.7</v>
      </c>
      <c r="AH26" s="122">
        <v>121.7</v>
      </c>
      <c r="AI26" s="122">
        <v>122.9</v>
      </c>
      <c r="AJ26" s="122">
        <v>122.9</v>
      </c>
      <c r="AK26" s="122">
        <v>123.2</v>
      </c>
      <c r="AL26" s="122">
        <v>123.2</v>
      </c>
      <c r="AM26" s="122">
        <v>125.5</v>
      </c>
      <c r="AN26" s="122">
        <v>125.5</v>
      </c>
      <c r="AO26" s="122">
        <v>126</v>
      </c>
      <c r="AP26" s="122">
        <v>127</v>
      </c>
      <c r="AQ26" s="122">
        <v>128.9</v>
      </c>
      <c r="AR26" s="122">
        <v>128.9</v>
      </c>
      <c r="AS26" s="122">
        <v>128.9</v>
      </c>
      <c r="AT26" s="122">
        <v>128.9</v>
      </c>
      <c r="AU26" s="122">
        <v>129.4</v>
      </c>
      <c r="AV26" s="122">
        <v>129.69999999999999</v>
      </c>
      <c r="AW26" s="122">
        <v>129.69999999999999</v>
      </c>
      <c r="AX26" s="122">
        <v>129.69999999999999</v>
      </c>
      <c r="AY26" s="122">
        <v>129.69999999999999</v>
      </c>
      <c r="AZ26" s="122">
        <v>129.69999999999999</v>
      </c>
    </row>
    <row r="27" spans="1:52" x14ac:dyDescent="0.25">
      <c r="A27" s="267"/>
      <c r="B27" s="266" t="s">
        <v>274</v>
      </c>
      <c r="C27" s="124" t="s">
        <v>275</v>
      </c>
      <c r="D27" s="120" t="s">
        <v>234</v>
      </c>
      <c r="E27" s="121">
        <v>115.5</v>
      </c>
      <c r="F27" s="121">
        <v>115.5</v>
      </c>
      <c r="G27" s="121">
        <v>115.5</v>
      </c>
      <c r="H27" s="121">
        <v>115.5</v>
      </c>
      <c r="I27" s="121">
        <v>115.5</v>
      </c>
      <c r="J27" s="121">
        <v>115.5</v>
      </c>
      <c r="K27" s="121">
        <v>115.5</v>
      </c>
      <c r="L27" s="121">
        <v>115.5</v>
      </c>
      <c r="M27" s="121">
        <v>115.5</v>
      </c>
      <c r="N27" s="121">
        <v>115.5</v>
      </c>
      <c r="O27" s="121">
        <v>115.5</v>
      </c>
      <c r="P27" s="121">
        <v>115.5</v>
      </c>
      <c r="Q27" s="121">
        <v>115.9</v>
      </c>
      <c r="R27" s="121">
        <v>115.9</v>
      </c>
      <c r="S27" s="121">
        <v>115.9</v>
      </c>
      <c r="T27" s="121">
        <v>115.9</v>
      </c>
      <c r="U27" s="121">
        <v>115.9</v>
      </c>
      <c r="V27" s="121">
        <v>115.9</v>
      </c>
      <c r="W27" s="121">
        <v>116.9</v>
      </c>
      <c r="X27" s="121">
        <v>116.9</v>
      </c>
      <c r="Y27" s="121">
        <v>117.5</v>
      </c>
      <c r="Z27" s="121">
        <v>117.5</v>
      </c>
      <c r="AA27" s="121">
        <v>117.5</v>
      </c>
      <c r="AB27" s="121">
        <v>117.5</v>
      </c>
      <c r="AC27" s="121">
        <v>124.4</v>
      </c>
      <c r="AD27" s="121">
        <v>124.4</v>
      </c>
      <c r="AE27" s="121">
        <v>124.4</v>
      </c>
      <c r="AF27" s="121">
        <v>124.4</v>
      </c>
      <c r="AG27" s="121">
        <v>124.4</v>
      </c>
      <c r="AH27" s="121">
        <v>124.4</v>
      </c>
      <c r="AI27" s="121">
        <v>124.9</v>
      </c>
      <c r="AJ27" s="121">
        <v>124.9</v>
      </c>
      <c r="AK27" s="121">
        <v>125.6</v>
      </c>
      <c r="AL27" s="121">
        <v>125.6</v>
      </c>
      <c r="AM27" s="121">
        <v>125.6</v>
      </c>
      <c r="AN27" s="121">
        <v>125.6</v>
      </c>
      <c r="AO27" s="121">
        <v>126.3</v>
      </c>
      <c r="AP27" s="121">
        <v>128.6</v>
      </c>
      <c r="AQ27" s="121">
        <v>128.6</v>
      </c>
      <c r="AR27" s="121">
        <v>128.6</v>
      </c>
      <c r="AS27" s="121">
        <v>128.6</v>
      </c>
      <c r="AT27" s="121">
        <v>128.6</v>
      </c>
      <c r="AU27" s="121">
        <v>128.6</v>
      </c>
      <c r="AV27" s="121">
        <v>129.1</v>
      </c>
      <c r="AW27" s="121">
        <v>129.1</v>
      </c>
      <c r="AX27" s="121">
        <v>129.1</v>
      </c>
      <c r="AY27" s="121">
        <v>129.1</v>
      </c>
      <c r="AZ27" s="121">
        <v>129.1</v>
      </c>
    </row>
    <row r="28" spans="1:52" x14ac:dyDescent="0.25">
      <c r="A28" s="268"/>
      <c r="B28" s="268"/>
      <c r="C28" s="124" t="s">
        <v>276</v>
      </c>
      <c r="D28" s="120" t="s">
        <v>234</v>
      </c>
      <c r="E28" s="122">
        <v>115.6</v>
      </c>
      <c r="F28" s="122">
        <v>115.6</v>
      </c>
      <c r="G28" s="122">
        <v>115.6</v>
      </c>
      <c r="H28" s="122">
        <v>115.6</v>
      </c>
      <c r="I28" s="122">
        <v>115.6</v>
      </c>
      <c r="J28" s="122">
        <v>115.6</v>
      </c>
      <c r="K28" s="122">
        <v>115.4</v>
      </c>
      <c r="L28" s="122">
        <v>115.4</v>
      </c>
      <c r="M28" s="122">
        <v>115.4</v>
      </c>
      <c r="N28" s="122">
        <v>115.8</v>
      </c>
      <c r="O28" s="122">
        <v>115.9</v>
      </c>
      <c r="P28" s="122">
        <v>115.9</v>
      </c>
      <c r="Q28" s="122">
        <v>116.5</v>
      </c>
      <c r="R28" s="122">
        <v>117.2</v>
      </c>
      <c r="S28" s="122">
        <v>117.2</v>
      </c>
      <c r="T28" s="122">
        <v>118.6</v>
      </c>
      <c r="U28" s="122">
        <v>118.8</v>
      </c>
      <c r="V28" s="122">
        <v>118.8</v>
      </c>
      <c r="W28" s="122">
        <v>119.7</v>
      </c>
      <c r="X28" s="122">
        <v>119.7</v>
      </c>
      <c r="Y28" s="122">
        <v>119.9</v>
      </c>
      <c r="Z28" s="122">
        <v>119.9</v>
      </c>
      <c r="AA28" s="122">
        <v>119.9</v>
      </c>
      <c r="AB28" s="122">
        <v>119.9</v>
      </c>
      <c r="AC28" s="122">
        <v>120.7</v>
      </c>
      <c r="AD28" s="122">
        <v>120.7</v>
      </c>
      <c r="AE28" s="122">
        <v>120.7</v>
      </c>
      <c r="AF28" s="122">
        <v>120.7</v>
      </c>
      <c r="AG28" s="122">
        <v>120.7</v>
      </c>
      <c r="AH28" s="122">
        <v>120.7</v>
      </c>
      <c r="AI28" s="122">
        <v>122.2</v>
      </c>
      <c r="AJ28" s="122">
        <v>122.2</v>
      </c>
      <c r="AK28" s="122">
        <v>122.4</v>
      </c>
      <c r="AL28" s="122">
        <v>122.4</v>
      </c>
      <c r="AM28" s="122">
        <v>125.5</v>
      </c>
      <c r="AN28" s="122">
        <v>125.5</v>
      </c>
      <c r="AO28" s="122">
        <v>125.9</v>
      </c>
      <c r="AP28" s="122">
        <v>126.5</v>
      </c>
      <c r="AQ28" s="122">
        <v>129</v>
      </c>
      <c r="AR28" s="122">
        <v>129</v>
      </c>
      <c r="AS28" s="122">
        <v>129</v>
      </c>
      <c r="AT28" s="122">
        <v>129</v>
      </c>
      <c r="AU28" s="122">
        <v>129.6</v>
      </c>
      <c r="AV28" s="122">
        <v>129.9</v>
      </c>
      <c r="AW28" s="122">
        <v>129.9</v>
      </c>
      <c r="AX28" s="122">
        <v>129.9</v>
      </c>
      <c r="AY28" s="122">
        <v>129.9</v>
      </c>
      <c r="AZ28" s="122">
        <v>129.9</v>
      </c>
    </row>
  </sheetData>
  <mergeCells count="16">
    <mergeCell ref="A2:D2"/>
    <mergeCell ref="E2:AZ2"/>
    <mergeCell ref="A3:D3"/>
    <mergeCell ref="E3:AZ3"/>
    <mergeCell ref="A4:D4"/>
    <mergeCell ref="E4:AZ4"/>
    <mergeCell ref="A5:D5"/>
    <mergeCell ref="A6:C6"/>
    <mergeCell ref="A7:C7"/>
    <mergeCell ref="A8:A28"/>
    <mergeCell ref="B8:C8"/>
    <mergeCell ref="B9:B11"/>
    <mergeCell ref="B12:C12"/>
    <mergeCell ref="B13:B25"/>
    <mergeCell ref="B26:C26"/>
    <mergeCell ref="B27:B28"/>
  </mergeCells>
  <hyperlinks>
    <hyperlink ref="A1" r:id="rId1" tooltip="Click once to display linked information. Click and hold to select this cell." display="http://dati5.istat.it/OECDStat_Metadata/ShowMetadata.ashx?Dataset=DCSC_FABBRESID_1&amp;ShowOnWeb=true&amp;Lang=fr"/>
    <hyperlink ref="E2" r:id="rId2" tooltip="Click once to display linked information. Click and hold to select this cell." display="http://dati5.istat.it/OECDStat_Metadata/ShowMetadata.ashx?Dataset=DCSC_FABBRESID_1&amp;Coords=[TIPO_DATO7].[CONS_CST]&amp;ShowOnWeb=true&amp;Lang=fr"/>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Normal="100" workbookViewId="0">
      <pane xSplit="1" ySplit="4" topLeftCell="B5" activePane="bottomRight" state="frozen"/>
      <selection pane="topRight" activeCell="B1" sqref="B1"/>
      <selection pane="bottomLeft" activeCell="A5" sqref="A5"/>
      <selection pane="bottomRight" activeCell="A6" sqref="A6"/>
    </sheetView>
  </sheetViews>
  <sheetFormatPr defaultRowHeight="12.75" x14ac:dyDescent="0.2"/>
  <cols>
    <col min="1" max="16384" width="9.140625" style="102"/>
  </cols>
  <sheetData>
    <row r="1" spans="1:23" s="97" customFormat="1" ht="12" customHeight="1" x14ac:dyDescent="0.25">
      <c r="A1" s="103" t="s">
        <v>142</v>
      </c>
      <c r="B1" s="104"/>
      <c r="C1" s="103"/>
      <c r="D1" s="103"/>
      <c r="E1" s="103"/>
      <c r="F1" s="103"/>
      <c r="G1" s="103"/>
      <c r="H1" s="103"/>
      <c r="I1" s="103"/>
      <c r="J1" s="103"/>
      <c r="K1" s="103"/>
      <c r="L1" s="103"/>
      <c r="M1" s="103"/>
      <c r="N1" s="103"/>
      <c r="O1" s="96"/>
      <c r="R1" s="98"/>
      <c r="S1" s="98"/>
      <c r="T1" s="98"/>
      <c r="U1" s="98"/>
      <c r="V1" s="98"/>
      <c r="W1" s="98"/>
    </row>
    <row r="2" spans="1:23" s="99" customFormat="1" ht="12" customHeight="1" x14ac:dyDescent="0.2">
      <c r="A2" s="105"/>
      <c r="B2" s="105"/>
      <c r="C2" s="105"/>
      <c r="D2" s="105"/>
      <c r="E2" s="105"/>
      <c r="F2" s="106" t="s">
        <v>143</v>
      </c>
      <c r="G2" s="107"/>
      <c r="H2" s="108"/>
      <c r="I2" s="108"/>
      <c r="J2" s="108"/>
      <c r="K2" s="108"/>
      <c r="L2" s="108"/>
      <c r="M2" s="108"/>
      <c r="N2" s="108"/>
      <c r="R2" s="100"/>
      <c r="S2" s="100"/>
      <c r="T2" s="100"/>
      <c r="U2" s="100"/>
      <c r="V2" s="100"/>
      <c r="W2" s="100"/>
    </row>
    <row r="3" spans="1:23" s="99" customFormat="1" ht="12" customHeight="1" x14ac:dyDescent="0.2">
      <c r="A3" s="105"/>
      <c r="B3" s="105"/>
      <c r="C3" s="105"/>
      <c r="D3" s="105"/>
      <c r="E3" s="105"/>
      <c r="F3" s="106" t="s">
        <v>144</v>
      </c>
      <c r="G3" s="107"/>
      <c r="H3" s="108"/>
      <c r="I3" s="108"/>
      <c r="J3" s="108"/>
      <c r="K3" s="108"/>
      <c r="L3" s="108"/>
      <c r="M3" s="108"/>
      <c r="N3" s="108"/>
      <c r="R3" s="100"/>
      <c r="S3" s="100"/>
      <c r="T3" s="100"/>
      <c r="U3" s="100"/>
      <c r="V3" s="100"/>
      <c r="W3" s="100"/>
    </row>
    <row r="4" spans="1:23" s="101" customFormat="1" ht="12" customHeight="1" x14ac:dyDescent="0.2">
      <c r="A4" s="114" t="s">
        <v>145</v>
      </c>
      <c r="B4" s="114" t="s">
        <v>146</v>
      </c>
      <c r="C4" s="114" t="s">
        <v>147</v>
      </c>
      <c r="D4" s="114" t="s">
        <v>148</v>
      </c>
      <c r="E4" s="114" t="s">
        <v>149</v>
      </c>
      <c r="F4" s="114" t="s">
        <v>150</v>
      </c>
      <c r="G4" s="114" t="s">
        <v>151</v>
      </c>
      <c r="H4" s="114" t="s">
        <v>152</v>
      </c>
      <c r="I4" s="114" t="s">
        <v>153</v>
      </c>
      <c r="J4" s="114" t="s">
        <v>154</v>
      </c>
      <c r="K4" s="114" t="s">
        <v>155</v>
      </c>
      <c r="L4" s="114" t="s">
        <v>156</v>
      </c>
      <c r="M4" s="114" t="s">
        <v>157</v>
      </c>
      <c r="N4" s="114" t="s">
        <v>158</v>
      </c>
    </row>
    <row r="5" spans="1:23" x14ac:dyDescent="0.2">
      <c r="A5" s="109"/>
      <c r="B5" s="109"/>
      <c r="C5" s="109"/>
      <c r="D5" s="109"/>
      <c r="E5" s="109"/>
      <c r="F5" s="109"/>
      <c r="G5" s="109"/>
      <c r="H5" s="109" t="s">
        <v>159</v>
      </c>
      <c r="I5" s="109"/>
      <c r="J5" s="109"/>
      <c r="K5" s="109"/>
      <c r="L5" s="109"/>
      <c r="M5" s="109"/>
      <c r="N5" s="109"/>
    </row>
    <row r="6" spans="1:23" x14ac:dyDescent="0.2">
      <c r="A6" s="110">
        <v>1977</v>
      </c>
      <c r="B6" s="112">
        <v>110.7</v>
      </c>
      <c r="C6" s="112">
        <v>115.3</v>
      </c>
      <c r="D6" s="112">
        <v>115.8</v>
      </c>
      <c r="E6" s="112">
        <v>117.6</v>
      </c>
      <c r="F6" s="112">
        <v>120.5</v>
      </c>
      <c r="G6" s="112">
        <v>121.1</v>
      </c>
      <c r="H6" s="112">
        <v>121.3</v>
      </c>
      <c r="I6" s="112">
        <v>123.7</v>
      </c>
      <c r="J6" s="112">
        <v>124.3</v>
      </c>
      <c r="K6" s="112">
        <v>125.1</v>
      </c>
      <c r="L6" s="112">
        <v>126.8</v>
      </c>
      <c r="M6" s="112">
        <v>127</v>
      </c>
      <c r="N6" s="112">
        <v>120.8</v>
      </c>
    </row>
    <row r="7" spans="1:23" x14ac:dyDescent="0.2">
      <c r="A7" s="110">
        <v>1978</v>
      </c>
      <c r="B7" s="112">
        <v>127.3</v>
      </c>
      <c r="C7" s="112">
        <v>129.30000000000001</v>
      </c>
      <c r="D7" s="112">
        <v>129.69999999999999</v>
      </c>
      <c r="E7" s="112">
        <v>130.6</v>
      </c>
      <c r="F7" s="112">
        <v>132.69999999999999</v>
      </c>
      <c r="G7" s="112">
        <v>134.9</v>
      </c>
      <c r="H7" s="112">
        <v>135.5</v>
      </c>
      <c r="I7" s="112">
        <v>142.6</v>
      </c>
      <c r="J7" s="112">
        <v>143.69999999999999</v>
      </c>
      <c r="K7" s="112">
        <v>144.19999999999999</v>
      </c>
      <c r="L7" s="112">
        <v>146.5</v>
      </c>
      <c r="M7" s="112">
        <v>146.9</v>
      </c>
      <c r="N7" s="112">
        <v>137</v>
      </c>
    </row>
    <row r="8" spans="1:23" x14ac:dyDescent="0.2">
      <c r="A8" s="110">
        <v>1979</v>
      </c>
      <c r="B8" s="112">
        <v>147.9</v>
      </c>
      <c r="C8" s="112">
        <v>152.69999999999999</v>
      </c>
      <c r="D8" s="112">
        <v>154.80000000000001</v>
      </c>
      <c r="E8" s="112">
        <v>155.6</v>
      </c>
      <c r="F8" s="112">
        <v>159.5</v>
      </c>
      <c r="G8" s="112">
        <v>160.80000000000001</v>
      </c>
      <c r="H8" s="112">
        <v>161.30000000000001</v>
      </c>
      <c r="I8" s="112">
        <v>172.9</v>
      </c>
      <c r="J8" s="112">
        <v>174.8</v>
      </c>
      <c r="K8" s="112">
        <v>177.3</v>
      </c>
      <c r="L8" s="112">
        <v>184.4</v>
      </c>
      <c r="M8" s="112">
        <v>184.8</v>
      </c>
      <c r="N8" s="112">
        <v>165.6</v>
      </c>
    </row>
    <row r="9" spans="1:23" x14ac:dyDescent="0.2">
      <c r="A9" s="110">
        <v>1980</v>
      </c>
      <c r="B9" s="112">
        <v>188.6</v>
      </c>
      <c r="C9" s="112">
        <v>195.8</v>
      </c>
      <c r="D9" s="112">
        <v>197.7</v>
      </c>
      <c r="E9" s="112">
        <v>197.9</v>
      </c>
      <c r="F9" s="112">
        <v>206.4</v>
      </c>
      <c r="G9" s="112">
        <v>208.4</v>
      </c>
      <c r="H9" s="112">
        <v>209.1</v>
      </c>
      <c r="I9" s="112">
        <v>213.6</v>
      </c>
      <c r="J9" s="112">
        <v>214.6</v>
      </c>
      <c r="K9" s="112">
        <v>218.1</v>
      </c>
      <c r="L9" s="112">
        <v>222.1</v>
      </c>
      <c r="M9" s="112">
        <v>224.4</v>
      </c>
      <c r="N9" s="112">
        <v>208.1</v>
      </c>
    </row>
    <row r="10" spans="1:23" x14ac:dyDescent="0.2">
      <c r="A10" s="111"/>
      <c r="B10" s="113"/>
      <c r="C10" s="113"/>
      <c r="D10" s="113"/>
      <c r="E10" s="113"/>
      <c r="F10" s="113"/>
      <c r="G10" s="113"/>
      <c r="H10" s="113" t="s">
        <v>160</v>
      </c>
      <c r="I10" s="113"/>
      <c r="J10" s="113"/>
      <c r="K10" s="113"/>
      <c r="L10" s="113"/>
      <c r="M10" s="113"/>
      <c r="N10" s="113"/>
    </row>
    <row r="11" spans="1:23" x14ac:dyDescent="0.2">
      <c r="A11" s="110">
        <v>1981</v>
      </c>
      <c r="B11" s="112">
        <v>109.9</v>
      </c>
      <c r="C11" s="112">
        <v>114.9</v>
      </c>
      <c r="D11" s="112">
        <v>114.8</v>
      </c>
      <c r="E11" s="112">
        <v>115.8</v>
      </c>
      <c r="F11" s="112">
        <v>118.7</v>
      </c>
      <c r="G11" s="112">
        <v>120.2</v>
      </c>
      <c r="H11" s="112">
        <v>120.7</v>
      </c>
      <c r="I11" s="112">
        <v>123.3</v>
      </c>
      <c r="J11" s="112">
        <v>124.4</v>
      </c>
      <c r="K11" s="112">
        <v>125</v>
      </c>
      <c r="L11" s="112">
        <v>129.80000000000001</v>
      </c>
      <c r="M11" s="112">
        <v>130.5</v>
      </c>
      <c r="N11" s="112">
        <v>120.7</v>
      </c>
    </row>
    <row r="12" spans="1:23" x14ac:dyDescent="0.2">
      <c r="A12" s="110">
        <v>1982</v>
      </c>
      <c r="B12" s="112">
        <v>132</v>
      </c>
      <c r="C12" s="112">
        <v>134.19999999999999</v>
      </c>
      <c r="D12" s="112">
        <v>135.4</v>
      </c>
      <c r="E12" s="112">
        <v>135.5</v>
      </c>
      <c r="F12" s="112">
        <v>137.30000000000001</v>
      </c>
      <c r="G12" s="112">
        <v>137.80000000000001</v>
      </c>
      <c r="H12" s="112">
        <v>137.9</v>
      </c>
      <c r="I12" s="112">
        <v>142.1</v>
      </c>
      <c r="J12" s="112">
        <v>143.30000000000001</v>
      </c>
      <c r="K12" s="112">
        <v>143.4</v>
      </c>
      <c r="L12" s="112">
        <v>147.69999999999999</v>
      </c>
      <c r="M12" s="112">
        <v>147.69999999999999</v>
      </c>
      <c r="N12" s="112">
        <v>139.5</v>
      </c>
    </row>
    <row r="13" spans="1:23" x14ac:dyDescent="0.2">
      <c r="A13" s="110">
        <v>1983</v>
      </c>
      <c r="B13" s="112">
        <v>153.1</v>
      </c>
      <c r="C13" s="112">
        <v>155.1</v>
      </c>
      <c r="D13" s="112">
        <v>156.6</v>
      </c>
      <c r="E13" s="112">
        <v>156.6</v>
      </c>
      <c r="F13" s="112">
        <v>158.5</v>
      </c>
      <c r="G13" s="112">
        <v>158.5</v>
      </c>
      <c r="H13" s="112">
        <v>164.1</v>
      </c>
      <c r="I13" s="112">
        <v>166.9</v>
      </c>
      <c r="J13" s="112">
        <v>166.9</v>
      </c>
      <c r="K13" s="112">
        <v>167.4</v>
      </c>
      <c r="L13" s="112">
        <v>170.3</v>
      </c>
      <c r="M13" s="112">
        <v>174</v>
      </c>
      <c r="N13" s="112">
        <v>162.30000000000001</v>
      </c>
    </row>
    <row r="14" spans="1:23" x14ac:dyDescent="0.2">
      <c r="A14" s="110">
        <v>1984</v>
      </c>
      <c r="B14" s="112">
        <v>175.4</v>
      </c>
      <c r="C14" s="112">
        <v>176.5</v>
      </c>
      <c r="D14" s="112">
        <v>177.4</v>
      </c>
      <c r="E14" s="112">
        <v>177.4</v>
      </c>
      <c r="F14" s="112">
        <v>178.5</v>
      </c>
      <c r="G14" s="112">
        <v>178.6</v>
      </c>
      <c r="H14" s="112">
        <v>179.7</v>
      </c>
      <c r="I14" s="112">
        <v>180.7</v>
      </c>
      <c r="J14" s="112">
        <v>181.4</v>
      </c>
      <c r="K14" s="112">
        <v>184.4</v>
      </c>
      <c r="L14" s="112">
        <v>186.1</v>
      </c>
      <c r="M14" s="112">
        <v>186.9</v>
      </c>
      <c r="N14" s="112">
        <v>180.3</v>
      </c>
    </row>
    <row r="15" spans="1:23" x14ac:dyDescent="0.2">
      <c r="A15" s="110">
        <v>1985</v>
      </c>
      <c r="B15" s="112">
        <v>190.4</v>
      </c>
      <c r="C15" s="112">
        <v>192.7</v>
      </c>
      <c r="D15" s="112">
        <v>194.5</v>
      </c>
      <c r="E15" s="112">
        <v>194.5</v>
      </c>
      <c r="F15" s="112">
        <v>196</v>
      </c>
      <c r="G15" s="112">
        <v>196.8</v>
      </c>
      <c r="H15" s="112">
        <v>197.1</v>
      </c>
      <c r="I15" s="112">
        <v>198.6</v>
      </c>
      <c r="J15" s="112">
        <v>200.2</v>
      </c>
      <c r="K15" s="112">
        <v>200.7</v>
      </c>
      <c r="L15" s="112">
        <v>202.3</v>
      </c>
      <c r="M15" s="112">
        <v>202</v>
      </c>
      <c r="N15" s="112">
        <v>197.2</v>
      </c>
    </row>
    <row r="16" spans="1:23" x14ac:dyDescent="0.2">
      <c r="A16" s="110">
        <v>1986</v>
      </c>
      <c r="B16" s="112">
        <v>202.6</v>
      </c>
      <c r="C16" s="112">
        <v>202.6</v>
      </c>
      <c r="D16" s="112">
        <v>202.9</v>
      </c>
      <c r="E16" s="112">
        <v>203.7</v>
      </c>
      <c r="F16" s="112">
        <v>205.2</v>
      </c>
      <c r="G16" s="112">
        <v>205.3</v>
      </c>
      <c r="H16" s="112">
        <v>205.7</v>
      </c>
      <c r="I16" s="112">
        <v>205.8</v>
      </c>
      <c r="J16" s="112">
        <v>205.8</v>
      </c>
      <c r="K16" s="112">
        <v>205.4</v>
      </c>
      <c r="L16" s="112">
        <v>206.5</v>
      </c>
      <c r="M16" s="112">
        <v>206.4</v>
      </c>
      <c r="N16" s="112">
        <v>204.8</v>
      </c>
    </row>
    <row r="17" spans="1:14" x14ac:dyDescent="0.2">
      <c r="A17" s="110">
        <v>1987</v>
      </c>
      <c r="B17" s="112">
        <v>206.6</v>
      </c>
      <c r="C17" s="112">
        <v>206.6</v>
      </c>
      <c r="D17" s="112">
        <v>206.7</v>
      </c>
      <c r="E17" s="112">
        <v>206.6</v>
      </c>
      <c r="F17" s="112">
        <v>208.2</v>
      </c>
      <c r="G17" s="112">
        <v>208.1</v>
      </c>
      <c r="H17" s="112">
        <v>207.7</v>
      </c>
      <c r="I17" s="112">
        <v>208.4</v>
      </c>
      <c r="J17" s="112">
        <v>208.4</v>
      </c>
      <c r="K17" s="112">
        <v>215</v>
      </c>
      <c r="L17" s="112">
        <v>216.4</v>
      </c>
      <c r="M17" s="112">
        <v>216.7</v>
      </c>
      <c r="N17" s="112">
        <v>209.6</v>
      </c>
    </row>
    <row r="18" spans="1:14" x14ac:dyDescent="0.2">
      <c r="A18" s="110">
        <v>1988</v>
      </c>
      <c r="B18" s="112">
        <v>216.5</v>
      </c>
      <c r="C18" s="112">
        <v>216.5</v>
      </c>
      <c r="D18" s="112">
        <v>218.3</v>
      </c>
      <c r="E18" s="112">
        <v>218.3</v>
      </c>
      <c r="F18" s="112">
        <v>220.2</v>
      </c>
      <c r="G18" s="112">
        <v>219.3</v>
      </c>
      <c r="H18" s="112">
        <v>219.3</v>
      </c>
      <c r="I18" s="112">
        <v>220.3</v>
      </c>
      <c r="J18" s="112">
        <v>221.4</v>
      </c>
      <c r="K18" s="112">
        <v>222.2</v>
      </c>
      <c r="L18" s="112">
        <v>223.9</v>
      </c>
      <c r="M18" s="112">
        <v>224.3</v>
      </c>
      <c r="N18" s="112">
        <v>220</v>
      </c>
    </row>
    <row r="19" spans="1:14" x14ac:dyDescent="0.2">
      <c r="A19" s="110">
        <v>1989</v>
      </c>
      <c r="B19" s="112">
        <v>224.5</v>
      </c>
      <c r="C19" s="112">
        <v>224.7</v>
      </c>
      <c r="D19" s="112">
        <v>224.7</v>
      </c>
      <c r="E19" s="112">
        <v>225.9</v>
      </c>
      <c r="F19" s="112">
        <v>228.3</v>
      </c>
      <c r="G19" s="112">
        <v>228.3</v>
      </c>
      <c r="H19" s="112">
        <v>228.4</v>
      </c>
      <c r="I19" s="112">
        <v>229.4</v>
      </c>
      <c r="J19" s="112">
        <v>230</v>
      </c>
      <c r="K19" s="112">
        <v>230.5</v>
      </c>
      <c r="L19" s="112">
        <v>232.9</v>
      </c>
      <c r="M19" s="112">
        <v>232.9</v>
      </c>
      <c r="N19" s="112">
        <v>228.4</v>
      </c>
    </row>
    <row r="20" spans="1:14" x14ac:dyDescent="0.2">
      <c r="A20" s="110">
        <v>1990</v>
      </c>
      <c r="B20" s="112">
        <v>236.2</v>
      </c>
      <c r="C20" s="112">
        <v>236.2</v>
      </c>
      <c r="D20" s="112">
        <v>236.7</v>
      </c>
      <c r="E20" s="112">
        <v>239</v>
      </c>
      <c r="F20" s="112">
        <v>242.2</v>
      </c>
      <c r="G20" s="112">
        <v>242.3</v>
      </c>
      <c r="H20" s="112">
        <v>242.3</v>
      </c>
      <c r="I20" s="112">
        <v>242.1</v>
      </c>
      <c r="J20" s="112">
        <v>247.9</v>
      </c>
      <c r="K20" s="112">
        <v>248.5</v>
      </c>
      <c r="L20" s="112">
        <v>251.3</v>
      </c>
      <c r="M20" s="112">
        <v>251.7</v>
      </c>
      <c r="N20" s="112">
        <v>243</v>
      </c>
    </row>
    <row r="21" spans="1:14" x14ac:dyDescent="0.2">
      <c r="A21" s="111"/>
      <c r="B21" s="113"/>
      <c r="C21" s="113"/>
      <c r="D21" s="113"/>
      <c r="E21" s="113"/>
      <c r="F21" s="113"/>
      <c r="G21" s="113"/>
      <c r="H21" s="113" t="s">
        <v>161</v>
      </c>
      <c r="I21" s="113"/>
      <c r="J21" s="113"/>
      <c r="K21" s="113"/>
      <c r="L21" s="113"/>
      <c r="M21" s="113"/>
      <c r="N21" s="113"/>
    </row>
    <row r="22" spans="1:14" x14ac:dyDescent="0.2">
      <c r="A22" s="110">
        <v>1991</v>
      </c>
      <c r="B22" s="112">
        <v>104.9</v>
      </c>
      <c r="C22" s="112">
        <v>104.9</v>
      </c>
      <c r="D22" s="112">
        <v>104.9</v>
      </c>
      <c r="E22" s="112">
        <v>104.5</v>
      </c>
      <c r="F22" s="112">
        <v>106</v>
      </c>
      <c r="G22" s="112">
        <v>111</v>
      </c>
      <c r="H22" s="112">
        <v>111.2</v>
      </c>
      <c r="I22" s="112">
        <v>111.2</v>
      </c>
      <c r="J22" s="112">
        <v>112.5</v>
      </c>
      <c r="K22" s="112">
        <v>112.4</v>
      </c>
      <c r="L22" s="112">
        <v>113.1</v>
      </c>
      <c r="M22" s="112">
        <v>113.5</v>
      </c>
      <c r="N22" s="112">
        <v>109.2</v>
      </c>
    </row>
    <row r="23" spans="1:14" x14ac:dyDescent="0.2">
      <c r="A23" s="110">
        <v>1992</v>
      </c>
      <c r="B23" s="112">
        <v>114.2</v>
      </c>
      <c r="C23" s="112">
        <v>114.4</v>
      </c>
      <c r="D23" s="112">
        <v>115.4</v>
      </c>
      <c r="E23" s="112">
        <v>115.9</v>
      </c>
      <c r="F23" s="112">
        <v>116.5</v>
      </c>
      <c r="G23" s="112">
        <v>116.5</v>
      </c>
      <c r="H23" s="112">
        <v>116.5</v>
      </c>
      <c r="I23" s="112">
        <v>116.7</v>
      </c>
      <c r="J23" s="112">
        <v>116.7</v>
      </c>
      <c r="K23" s="112">
        <v>116.7</v>
      </c>
      <c r="L23" s="112">
        <v>116.8</v>
      </c>
      <c r="M23" s="112">
        <v>116.8</v>
      </c>
      <c r="N23" s="112">
        <v>116.1</v>
      </c>
    </row>
    <row r="24" spans="1:14" x14ac:dyDescent="0.2">
      <c r="A24" s="110">
        <v>1993</v>
      </c>
      <c r="B24" s="112">
        <v>117.9</v>
      </c>
      <c r="C24" s="112">
        <v>118.1</v>
      </c>
      <c r="D24" s="112">
        <v>118.1</v>
      </c>
      <c r="E24" s="112">
        <v>118.1</v>
      </c>
      <c r="F24" s="112">
        <v>118.7</v>
      </c>
      <c r="G24" s="112">
        <v>118.8</v>
      </c>
      <c r="H24" s="112">
        <v>118.8</v>
      </c>
      <c r="I24" s="112">
        <v>118.9</v>
      </c>
      <c r="J24" s="112">
        <v>118.9</v>
      </c>
      <c r="K24" s="112">
        <v>119</v>
      </c>
      <c r="L24" s="112">
        <v>119</v>
      </c>
      <c r="M24" s="112">
        <v>119</v>
      </c>
      <c r="N24" s="112">
        <v>118.6</v>
      </c>
    </row>
    <row r="25" spans="1:14" x14ac:dyDescent="0.2">
      <c r="A25" s="110">
        <v>1994</v>
      </c>
      <c r="B25" s="112">
        <v>121.7</v>
      </c>
      <c r="C25" s="112">
        <v>121.7</v>
      </c>
      <c r="D25" s="112">
        <v>122.5</v>
      </c>
      <c r="E25" s="112">
        <v>122.6</v>
      </c>
      <c r="F25" s="112">
        <v>122.6</v>
      </c>
      <c r="G25" s="112">
        <v>122.6</v>
      </c>
      <c r="H25" s="112">
        <v>122.6</v>
      </c>
      <c r="I25" s="112">
        <v>122.7</v>
      </c>
      <c r="J25" s="112">
        <v>122.7</v>
      </c>
      <c r="K25" s="112">
        <v>122.7</v>
      </c>
      <c r="L25" s="112">
        <v>119.5</v>
      </c>
      <c r="M25" s="112">
        <v>119.8</v>
      </c>
      <c r="N25" s="112">
        <v>122</v>
      </c>
    </row>
    <row r="26" spans="1:14" x14ac:dyDescent="0.2">
      <c r="A26" s="110">
        <v>1995</v>
      </c>
      <c r="B26" s="112">
        <v>120.3</v>
      </c>
      <c r="C26" s="112">
        <v>120.8</v>
      </c>
      <c r="D26" s="112">
        <v>122.7</v>
      </c>
      <c r="E26" s="112">
        <v>122.9</v>
      </c>
      <c r="F26" s="112">
        <v>123.9</v>
      </c>
      <c r="G26" s="112">
        <v>124</v>
      </c>
      <c r="H26" s="112">
        <v>124.2</v>
      </c>
      <c r="I26" s="112">
        <v>124.2</v>
      </c>
      <c r="J26" s="112">
        <v>124.2</v>
      </c>
      <c r="K26" s="112">
        <v>124.2</v>
      </c>
      <c r="L26" s="112">
        <v>124.2</v>
      </c>
      <c r="M26" s="112">
        <v>124.8</v>
      </c>
      <c r="N26" s="112">
        <v>123.4</v>
      </c>
    </row>
    <row r="27" spans="1:14" x14ac:dyDescent="0.2">
      <c r="A27" s="111"/>
      <c r="B27" s="113"/>
      <c r="C27" s="113"/>
      <c r="D27" s="113"/>
      <c r="E27" s="113"/>
      <c r="F27" s="113"/>
      <c r="G27" s="113"/>
      <c r="H27" s="113" t="s">
        <v>162</v>
      </c>
      <c r="I27" s="113"/>
      <c r="J27" s="113"/>
      <c r="K27" s="113"/>
      <c r="L27" s="113"/>
      <c r="M27" s="113"/>
      <c r="N27" s="113"/>
    </row>
    <row r="28" spans="1:14" x14ac:dyDescent="0.2">
      <c r="A28" s="110">
        <v>1996</v>
      </c>
      <c r="B28" s="112">
        <v>101.5</v>
      </c>
      <c r="C28" s="112">
        <v>101.5</v>
      </c>
      <c r="D28" s="112">
        <v>102.2</v>
      </c>
      <c r="E28" s="112">
        <v>102.4</v>
      </c>
      <c r="F28" s="112">
        <v>102.5</v>
      </c>
      <c r="G28" s="112">
        <v>103.1</v>
      </c>
      <c r="H28" s="112">
        <v>104.5</v>
      </c>
      <c r="I28" s="112">
        <v>104.8</v>
      </c>
      <c r="J28" s="112">
        <v>104.8</v>
      </c>
      <c r="K28" s="112">
        <v>104.8</v>
      </c>
      <c r="L28" s="112">
        <v>105.5</v>
      </c>
      <c r="M28" s="112">
        <v>106.5</v>
      </c>
      <c r="N28" s="112">
        <v>103.7</v>
      </c>
    </row>
    <row r="29" spans="1:14" x14ac:dyDescent="0.2">
      <c r="A29" s="110">
        <v>1997</v>
      </c>
      <c r="B29" s="112">
        <v>106.5</v>
      </c>
      <c r="C29" s="112">
        <v>106.2</v>
      </c>
      <c r="D29" s="112">
        <v>106.2</v>
      </c>
      <c r="E29" s="112">
        <v>106.1</v>
      </c>
      <c r="F29" s="112">
        <v>106</v>
      </c>
      <c r="G29" s="112">
        <v>105.8</v>
      </c>
      <c r="H29" s="112">
        <v>106.8</v>
      </c>
      <c r="I29" s="112">
        <v>106.8</v>
      </c>
      <c r="J29" s="112">
        <v>106.7</v>
      </c>
      <c r="K29" s="112">
        <v>106.7</v>
      </c>
      <c r="L29" s="112">
        <v>106.7</v>
      </c>
      <c r="M29" s="112">
        <v>106.6</v>
      </c>
      <c r="N29" s="112">
        <v>106.4</v>
      </c>
    </row>
    <row r="30" spans="1:14" x14ac:dyDescent="0.2">
      <c r="A30" s="110">
        <v>1998</v>
      </c>
      <c r="B30" s="112">
        <v>103.4</v>
      </c>
      <c r="C30" s="112">
        <v>103.4</v>
      </c>
      <c r="D30" s="112">
        <v>104</v>
      </c>
      <c r="E30" s="112">
        <v>104</v>
      </c>
      <c r="F30" s="112">
        <v>104</v>
      </c>
      <c r="G30" s="112">
        <v>104.9</v>
      </c>
      <c r="H30" s="112">
        <v>104.9</v>
      </c>
      <c r="I30" s="112">
        <v>104.9</v>
      </c>
      <c r="J30" s="112">
        <v>104.9</v>
      </c>
      <c r="K30" s="112">
        <v>104.9</v>
      </c>
      <c r="L30" s="112">
        <v>104.9</v>
      </c>
      <c r="M30" s="112">
        <v>104.9</v>
      </c>
      <c r="N30" s="112">
        <v>104.4</v>
      </c>
    </row>
    <row r="31" spans="1:14" x14ac:dyDescent="0.2">
      <c r="A31" s="110">
        <v>1999</v>
      </c>
      <c r="B31" s="112">
        <v>104.9</v>
      </c>
      <c r="C31" s="112">
        <v>104.9</v>
      </c>
      <c r="D31" s="112">
        <v>105.1</v>
      </c>
      <c r="E31" s="112">
        <v>105.5</v>
      </c>
      <c r="F31" s="112">
        <v>105.6</v>
      </c>
      <c r="G31" s="112">
        <v>105.6</v>
      </c>
      <c r="H31" s="112">
        <v>105.6</v>
      </c>
      <c r="I31" s="112">
        <v>105.6</v>
      </c>
      <c r="J31" s="112">
        <v>105.6</v>
      </c>
      <c r="K31" s="112">
        <v>105.8</v>
      </c>
      <c r="L31" s="112">
        <v>105.8</v>
      </c>
      <c r="M31" s="112">
        <v>105.8</v>
      </c>
      <c r="N31" s="112">
        <v>105.5</v>
      </c>
    </row>
    <row r="32" spans="1:14" x14ac:dyDescent="0.2">
      <c r="A32" s="110">
        <v>2000</v>
      </c>
      <c r="B32" s="112">
        <v>106.9</v>
      </c>
      <c r="C32" s="112">
        <v>106.9</v>
      </c>
      <c r="D32" s="112">
        <v>106.9</v>
      </c>
      <c r="E32" s="112">
        <v>106.9</v>
      </c>
      <c r="F32" s="112">
        <v>106.9</v>
      </c>
      <c r="G32" s="112">
        <v>108.2</v>
      </c>
      <c r="H32" s="112">
        <v>108.1</v>
      </c>
      <c r="I32" s="112">
        <v>108.1</v>
      </c>
      <c r="J32" s="112">
        <v>108.3</v>
      </c>
      <c r="K32" s="112">
        <v>109.1</v>
      </c>
      <c r="L32" s="112">
        <v>109.9</v>
      </c>
      <c r="M32" s="112">
        <v>109.9</v>
      </c>
      <c r="N32" s="112">
        <v>108</v>
      </c>
    </row>
    <row r="33" spans="1:14" x14ac:dyDescent="0.2">
      <c r="A33" s="110">
        <v>2001</v>
      </c>
      <c r="B33" s="112">
        <v>111.6</v>
      </c>
      <c r="C33" s="112">
        <v>111.5</v>
      </c>
      <c r="D33" s="112">
        <v>112.2</v>
      </c>
      <c r="E33" s="112">
        <v>112.4</v>
      </c>
      <c r="F33" s="112">
        <v>112.9</v>
      </c>
      <c r="G33" s="112">
        <v>112.9</v>
      </c>
      <c r="H33" s="112">
        <v>112.9</v>
      </c>
      <c r="I33" s="112">
        <v>112.9</v>
      </c>
      <c r="J33" s="112">
        <v>113.6</v>
      </c>
      <c r="K33" s="112">
        <v>113.8</v>
      </c>
      <c r="L33" s="112">
        <v>114.6</v>
      </c>
      <c r="M33" s="112">
        <v>114.6</v>
      </c>
      <c r="N33" s="112">
        <v>113</v>
      </c>
    </row>
    <row r="34" spans="1:14" x14ac:dyDescent="0.2">
      <c r="A34" s="110">
        <v>2002</v>
      </c>
      <c r="B34" s="112">
        <v>118.2</v>
      </c>
      <c r="C34" s="112">
        <v>118.2</v>
      </c>
      <c r="D34" s="112">
        <v>118.2</v>
      </c>
      <c r="E34" s="112">
        <v>118.2</v>
      </c>
      <c r="F34" s="112">
        <v>118.2</v>
      </c>
      <c r="G34" s="112">
        <v>118.2</v>
      </c>
      <c r="H34" s="112">
        <v>118.2</v>
      </c>
      <c r="I34" s="112">
        <v>118.2</v>
      </c>
      <c r="J34" s="112">
        <v>118.4</v>
      </c>
      <c r="K34" s="112">
        <v>118.4</v>
      </c>
      <c r="L34" s="112">
        <v>118.4</v>
      </c>
      <c r="M34" s="112">
        <v>118.4</v>
      </c>
      <c r="N34" s="112">
        <v>118.3</v>
      </c>
    </row>
    <row r="35" spans="1:14" x14ac:dyDescent="0.2">
      <c r="A35" s="111"/>
      <c r="B35" s="113"/>
      <c r="C35" s="113"/>
      <c r="D35" s="113"/>
      <c r="E35" s="113"/>
      <c r="F35" s="113"/>
      <c r="G35" s="113"/>
      <c r="H35" s="113" t="s">
        <v>163</v>
      </c>
      <c r="I35" s="113"/>
      <c r="J35" s="113"/>
      <c r="K35" s="113"/>
      <c r="L35" s="113"/>
      <c r="M35" s="113"/>
      <c r="N35" s="113"/>
    </row>
    <row r="36" spans="1:14" x14ac:dyDescent="0.2">
      <c r="A36" s="110">
        <v>2003</v>
      </c>
      <c r="B36" s="112">
        <v>110.8</v>
      </c>
      <c r="C36" s="112">
        <v>110.8</v>
      </c>
      <c r="D36" s="112">
        <v>110.8</v>
      </c>
      <c r="E36" s="112">
        <v>110.8</v>
      </c>
      <c r="F36" s="112">
        <v>110.8</v>
      </c>
      <c r="G36" s="112">
        <v>110.8</v>
      </c>
      <c r="H36" s="112">
        <v>110.8</v>
      </c>
      <c r="I36" s="112">
        <v>110.8</v>
      </c>
      <c r="J36" s="112">
        <v>110.8</v>
      </c>
      <c r="K36" s="112">
        <v>111.3</v>
      </c>
      <c r="L36" s="112">
        <v>111.3</v>
      </c>
      <c r="M36" s="112">
        <v>111.3</v>
      </c>
      <c r="N36" s="112">
        <v>110.9</v>
      </c>
    </row>
    <row r="37" spans="1:14" x14ac:dyDescent="0.2">
      <c r="A37" s="110">
        <v>2004</v>
      </c>
      <c r="B37" s="112">
        <v>113.9</v>
      </c>
      <c r="C37" s="112">
        <v>113.9</v>
      </c>
      <c r="D37" s="112">
        <v>113.9</v>
      </c>
      <c r="E37" s="112">
        <v>115.7</v>
      </c>
      <c r="F37" s="112">
        <v>117.2</v>
      </c>
      <c r="G37" s="112">
        <v>117.2</v>
      </c>
      <c r="H37" s="112">
        <v>117.5</v>
      </c>
      <c r="I37" s="112">
        <v>117.5</v>
      </c>
      <c r="J37" s="112">
        <v>117.5</v>
      </c>
      <c r="K37" s="112">
        <v>117.2</v>
      </c>
      <c r="L37" s="112">
        <v>117.2</v>
      </c>
      <c r="M37" s="112">
        <v>117.2</v>
      </c>
      <c r="N37" s="112">
        <v>116.3</v>
      </c>
    </row>
    <row r="38" spans="1:14" x14ac:dyDescent="0.2">
      <c r="A38" s="128">
        <v>2005</v>
      </c>
      <c r="B38" s="129">
        <v>116.2</v>
      </c>
      <c r="C38" s="129">
        <v>117</v>
      </c>
      <c r="D38" s="129">
        <v>118.4</v>
      </c>
      <c r="E38" s="129">
        <v>118.5</v>
      </c>
      <c r="F38" s="129">
        <v>118.5</v>
      </c>
      <c r="G38" s="129">
        <v>118.5</v>
      </c>
      <c r="H38" s="129">
        <v>119.1</v>
      </c>
      <c r="I38" s="129">
        <v>119.1</v>
      </c>
      <c r="J38" s="129">
        <v>119.2</v>
      </c>
      <c r="K38" s="129">
        <v>119.4</v>
      </c>
      <c r="L38" s="129">
        <v>119.4</v>
      </c>
      <c r="M38" s="129">
        <v>119.6</v>
      </c>
      <c r="N38" s="129">
        <v>118.6</v>
      </c>
    </row>
    <row r="39" spans="1:14" x14ac:dyDescent="0.2">
      <c r="A39" s="128">
        <v>2006</v>
      </c>
      <c r="B39" s="129">
        <v>119.9</v>
      </c>
      <c r="C39" s="129">
        <v>120</v>
      </c>
      <c r="D39" s="129">
        <v>121.5</v>
      </c>
      <c r="E39" s="129">
        <v>122</v>
      </c>
      <c r="F39" s="129">
        <v>122.2</v>
      </c>
      <c r="G39" s="129">
        <v>122.2</v>
      </c>
      <c r="H39" s="129">
        <v>122.8</v>
      </c>
      <c r="I39" s="129">
        <v>122.8</v>
      </c>
      <c r="J39" s="129">
        <v>122.9</v>
      </c>
      <c r="K39" s="129">
        <v>123.5</v>
      </c>
      <c r="L39" s="129">
        <v>123.8</v>
      </c>
      <c r="M39" s="129">
        <v>121.1</v>
      </c>
      <c r="N39" s="129">
        <v>122.3</v>
      </c>
    </row>
    <row r="40" spans="1:14" x14ac:dyDescent="0.2">
      <c r="A40" s="128">
        <v>2007</v>
      </c>
      <c r="B40" s="129">
        <v>125.8</v>
      </c>
      <c r="C40" s="129">
        <v>125.9</v>
      </c>
      <c r="D40" s="129">
        <v>126</v>
      </c>
      <c r="E40" s="129">
        <v>126.6</v>
      </c>
      <c r="F40" s="129">
        <v>127.1</v>
      </c>
      <c r="G40" s="129">
        <v>127.1</v>
      </c>
      <c r="H40" s="129">
        <v>127.4</v>
      </c>
      <c r="I40" s="129">
        <v>127.4</v>
      </c>
      <c r="J40" s="129">
        <v>127.6</v>
      </c>
      <c r="K40" s="129">
        <v>1327.7</v>
      </c>
      <c r="L40" s="129">
        <v>128.1</v>
      </c>
      <c r="M40" s="129">
        <v>128.1</v>
      </c>
      <c r="N40" s="129">
        <v>127.1</v>
      </c>
    </row>
    <row r="41" spans="1:14" x14ac:dyDescent="0.2">
      <c r="A41" s="128">
        <v>2008</v>
      </c>
      <c r="B41" s="129">
        <v>128.80000000000001</v>
      </c>
      <c r="C41" s="129">
        <v>128.9</v>
      </c>
      <c r="D41" s="129">
        <v>129</v>
      </c>
      <c r="E41" s="129">
        <v>129.80000000000001</v>
      </c>
      <c r="F41" s="129">
        <v>130.30000000000001</v>
      </c>
      <c r="G41" s="129">
        <v>133</v>
      </c>
      <c r="H41" s="129">
        <v>133.5</v>
      </c>
      <c r="I41" s="129">
        <v>133.5</v>
      </c>
      <c r="J41" s="129">
        <v>133.30000000000001</v>
      </c>
      <c r="K41" s="129">
        <v>133.5</v>
      </c>
      <c r="L41" s="129">
        <v>133.5</v>
      </c>
      <c r="M41" s="129">
        <v>133.4</v>
      </c>
      <c r="N41" s="129">
        <v>131.69999999999999</v>
      </c>
    </row>
  </sheetData>
  <pageMargins left="0.75" right="0.75" top="1" bottom="1" header="0.5" footer="0.5"/>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topLeftCell="A49" zoomScale="85" zoomScaleNormal="85" workbookViewId="0">
      <selection activeCell="N93" sqref="N93"/>
    </sheetView>
  </sheetViews>
  <sheetFormatPr defaultRowHeight="15" x14ac:dyDescent="0.25"/>
  <cols>
    <col min="1" max="1" width="22.28515625" customWidth="1"/>
    <col min="2" max="2" width="16.140625" customWidth="1"/>
    <col min="3" max="3" width="37.7109375" customWidth="1"/>
    <col min="4" max="4" width="16.42578125" customWidth="1"/>
    <col min="9" max="9" width="12.7109375" customWidth="1"/>
    <col min="10" max="15" width="13" customWidth="1"/>
  </cols>
  <sheetData>
    <row r="1" spans="1:4" x14ac:dyDescent="0.25">
      <c r="A1" s="75" t="s">
        <v>102</v>
      </c>
      <c r="B1" s="75" t="s">
        <v>103</v>
      </c>
      <c r="C1" s="75" t="s">
        <v>104</v>
      </c>
      <c r="D1" s="75" t="s">
        <v>105</v>
      </c>
    </row>
    <row r="2" spans="1:4" x14ac:dyDescent="0.25">
      <c r="A2" s="73" t="s">
        <v>100</v>
      </c>
      <c r="B2" s="74"/>
      <c r="C2" s="74"/>
      <c r="D2" s="74"/>
    </row>
    <row r="3" spans="1:4" x14ac:dyDescent="0.25">
      <c r="A3" s="272" t="s">
        <v>101</v>
      </c>
      <c r="B3" s="272"/>
      <c r="C3" s="272"/>
      <c r="D3" s="272"/>
    </row>
    <row r="4" spans="1:4" x14ac:dyDescent="0.25">
      <c r="A4" s="9"/>
    </row>
    <row r="5" spans="1:4" x14ac:dyDescent="0.25">
      <c r="A5" s="75" t="s">
        <v>102</v>
      </c>
      <c r="B5" s="75" t="s">
        <v>103</v>
      </c>
      <c r="C5" s="75" t="s">
        <v>104</v>
      </c>
      <c r="D5" s="75" t="s">
        <v>105</v>
      </c>
    </row>
    <row r="6" spans="1:4" x14ac:dyDescent="0.25">
      <c r="A6" s="76" t="s">
        <v>106</v>
      </c>
      <c r="B6" s="77" t="s">
        <v>107</v>
      </c>
      <c r="C6" s="76" t="s">
        <v>108</v>
      </c>
      <c r="D6" s="78">
        <v>1.077</v>
      </c>
    </row>
    <row r="7" spans="1:4" x14ac:dyDescent="0.25">
      <c r="A7" s="76" t="s">
        <v>109</v>
      </c>
      <c r="B7" s="77" t="s">
        <v>107</v>
      </c>
      <c r="C7" s="76" t="s">
        <v>108</v>
      </c>
      <c r="D7" s="78">
        <v>1.232</v>
      </c>
    </row>
    <row r="8" spans="1:4" x14ac:dyDescent="0.25">
      <c r="A8" s="76" t="s">
        <v>110</v>
      </c>
      <c r="B8" s="77" t="s">
        <v>107</v>
      </c>
      <c r="C8" s="76" t="s">
        <v>108</v>
      </c>
      <c r="D8" s="78">
        <v>2.6110000000000002</v>
      </c>
    </row>
    <row r="9" spans="1:4" x14ac:dyDescent="0.25">
      <c r="A9" s="76" t="s">
        <v>111</v>
      </c>
      <c r="B9" s="77" t="s">
        <v>107</v>
      </c>
      <c r="C9" s="76" t="s">
        <v>108</v>
      </c>
      <c r="D9" s="78">
        <v>2.0310000000000001</v>
      </c>
    </row>
    <row r="10" spans="1:4" x14ac:dyDescent="0.25">
      <c r="A10" s="76" t="s">
        <v>106</v>
      </c>
      <c r="B10" s="77" t="s">
        <v>107</v>
      </c>
      <c r="C10" s="76" t="s">
        <v>112</v>
      </c>
      <c r="D10" s="78">
        <v>1.0510000000000002</v>
      </c>
    </row>
    <row r="11" spans="1:4" x14ac:dyDescent="0.25">
      <c r="A11" s="76" t="s">
        <v>109</v>
      </c>
      <c r="B11" s="77" t="s">
        <v>107</v>
      </c>
      <c r="C11" s="76" t="s">
        <v>112</v>
      </c>
      <c r="D11" s="78">
        <v>1.226</v>
      </c>
    </row>
    <row r="12" spans="1:4" x14ac:dyDescent="0.25">
      <c r="A12" s="76" t="s">
        <v>110</v>
      </c>
      <c r="B12" s="77" t="s">
        <v>107</v>
      </c>
      <c r="C12" s="76" t="s">
        <v>112</v>
      </c>
      <c r="D12" s="78">
        <v>2.9540000000000002</v>
      </c>
    </row>
    <row r="13" spans="1:4" x14ac:dyDescent="0.25">
      <c r="A13" s="76" t="s">
        <v>111</v>
      </c>
      <c r="B13" s="77" t="s">
        <v>107</v>
      </c>
      <c r="C13" s="76" t="s">
        <v>112</v>
      </c>
      <c r="D13" s="78">
        <v>2.1640999999999999</v>
      </c>
    </row>
    <row r="14" spans="1:4" x14ac:dyDescent="0.25">
      <c r="A14" s="76" t="s">
        <v>106</v>
      </c>
      <c r="B14" s="77" t="s">
        <v>107</v>
      </c>
      <c r="C14" s="76" t="s">
        <v>113</v>
      </c>
      <c r="D14" s="78">
        <v>1.1000000000000001</v>
      </c>
    </row>
    <row r="15" spans="1:4" x14ac:dyDescent="0.25">
      <c r="A15" s="76" t="s">
        <v>109</v>
      </c>
      <c r="B15" s="77" t="s">
        <v>107</v>
      </c>
      <c r="C15" s="76" t="s">
        <v>113</v>
      </c>
      <c r="D15" s="78">
        <v>1.2410000000000001</v>
      </c>
    </row>
    <row r="16" spans="1:4" x14ac:dyDescent="0.25">
      <c r="A16" s="76" t="s">
        <v>110</v>
      </c>
      <c r="B16" s="77" t="s">
        <v>107</v>
      </c>
      <c r="C16" s="76" t="s">
        <v>113</v>
      </c>
      <c r="D16" s="78">
        <v>2.181</v>
      </c>
    </row>
    <row r="17" spans="1:4" x14ac:dyDescent="0.25">
      <c r="A17" s="76" t="s">
        <v>111</v>
      </c>
      <c r="B17" s="77" t="s">
        <v>107</v>
      </c>
      <c r="C17" s="76" t="s">
        <v>113</v>
      </c>
      <c r="D17" s="78">
        <v>1.9112</v>
      </c>
    </row>
    <row r="18" spans="1:4" x14ac:dyDescent="0.25">
      <c r="A18" s="76" t="s">
        <v>106</v>
      </c>
      <c r="B18" s="77" t="s">
        <v>107</v>
      </c>
      <c r="C18" s="76" t="s">
        <v>114</v>
      </c>
      <c r="D18" s="78">
        <v>1.109</v>
      </c>
    </row>
    <row r="19" spans="1:4" x14ac:dyDescent="0.25">
      <c r="A19" s="76" t="s">
        <v>109</v>
      </c>
      <c r="B19" s="77" t="s">
        <v>107</v>
      </c>
      <c r="C19" s="76" t="s">
        <v>114</v>
      </c>
      <c r="D19" s="78">
        <v>1.2270000000000001</v>
      </c>
    </row>
    <row r="20" spans="1:4" x14ac:dyDescent="0.25">
      <c r="A20" s="76" t="s">
        <v>110</v>
      </c>
      <c r="B20" s="77" t="s">
        <v>107</v>
      </c>
      <c r="C20" s="76" t="s">
        <v>114</v>
      </c>
      <c r="D20" s="78">
        <v>2.867</v>
      </c>
    </row>
    <row r="21" spans="1:4" x14ac:dyDescent="0.25">
      <c r="A21" s="76" t="s">
        <v>111</v>
      </c>
      <c r="B21" s="77" t="s">
        <v>107</v>
      </c>
      <c r="C21" s="76" t="s">
        <v>114</v>
      </c>
      <c r="D21" s="78">
        <v>2.0009000000000001</v>
      </c>
    </row>
    <row r="22" spans="1:4" x14ac:dyDescent="0.25">
      <c r="A22" s="76" t="s">
        <v>106</v>
      </c>
      <c r="B22" s="77" t="s">
        <v>115</v>
      </c>
      <c r="C22" s="76" t="s">
        <v>108</v>
      </c>
      <c r="D22" s="78">
        <v>1.0609999999999999</v>
      </c>
    </row>
    <row r="23" spans="1:4" x14ac:dyDescent="0.25">
      <c r="A23" s="76" t="s">
        <v>109</v>
      </c>
      <c r="B23" s="77" t="s">
        <v>115</v>
      </c>
      <c r="C23" s="76" t="s">
        <v>108</v>
      </c>
      <c r="D23" s="78">
        <v>1.254</v>
      </c>
    </row>
    <row r="24" spans="1:4" x14ac:dyDescent="0.25">
      <c r="A24" s="76" t="s">
        <v>110</v>
      </c>
      <c r="B24" s="77" t="s">
        <v>115</v>
      </c>
      <c r="C24" s="76" t="s">
        <v>108</v>
      </c>
      <c r="D24" s="78">
        <v>2.5680000000000001</v>
      </c>
    </row>
    <row r="25" spans="1:4" x14ac:dyDescent="0.25">
      <c r="A25" s="76" t="s">
        <v>111</v>
      </c>
      <c r="B25" s="77" t="s">
        <v>115</v>
      </c>
      <c r="C25" s="76" t="s">
        <v>108</v>
      </c>
      <c r="D25" s="78">
        <v>2.0931999999999999</v>
      </c>
    </row>
    <row r="26" spans="1:4" x14ac:dyDescent="0.25">
      <c r="A26" s="76" t="s">
        <v>106</v>
      </c>
      <c r="B26" s="77" t="s">
        <v>116</v>
      </c>
      <c r="C26" s="76" t="s">
        <v>108</v>
      </c>
      <c r="D26" s="78">
        <v>1.111</v>
      </c>
    </row>
    <row r="27" spans="1:4" x14ac:dyDescent="0.25">
      <c r="A27" s="76" t="s">
        <v>109</v>
      </c>
      <c r="B27" s="77" t="s">
        <v>116</v>
      </c>
      <c r="C27" s="76" t="s">
        <v>108</v>
      </c>
      <c r="D27" s="78">
        <v>1.2270000000000001</v>
      </c>
    </row>
    <row r="28" spans="1:4" x14ac:dyDescent="0.25">
      <c r="A28" s="76" t="s">
        <v>110</v>
      </c>
      <c r="B28" s="77" t="s">
        <v>116</v>
      </c>
      <c r="C28" s="76" t="s">
        <v>108</v>
      </c>
      <c r="D28" s="78">
        <v>2.7280000000000002</v>
      </c>
    </row>
    <row r="29" spans="1:4" x14ac:dyDescent="0.25">
      <c r="A29" s="76" t="s">
        <v>111</v>
      </c>
      <c r="B29" s="77" t="s">
        <v>116</v>
      </c>
      <c r="C29" s="76" t="s">
        <v>108</v>
      </c>
      <c r="D29" s="78">
        <v>2.0350000000000001</v>
      </c>
    </row>
    <row r="30" spans="1:4" x14ac:dyDescent="0.25">
      <c r="A30" s="76" t="s">
        <v>106</v>
      </c>
      <c r="B30" s="77" t="s">
        <v>117</v>
      </c>
      <c r="C30" s="76" t="s">
        <v>108</v>
      </c>
      <c r="D30" s="78">
        <v>1.0649999999999999</v>
      </c>
    </row>
    <row r="31" spans="1:4" x14ac:dyDescent="0.25">
      <c r="A31" s="76" t="s">
        <v>109</v>
      </c>
      <c r="B31" s="77" t="s">
        <v>117</v>
      </c>
      <c r="C31" s="76" t="s">
        <v>108</v>
      </c>
      <c r="D31" s="78">
        <v>1.2250000000000001</v>
      </c>
    </row>
    <row r="32" spans="1:4" x14ac:dyDescent="0.25">
      <c r="A32" s="76" t="s">
        <v>110</v>
      </c>
      <c r="B32" s="77" t="s">
        <v>117</v>
      </c>
      <c r="C32" s="76" t="s">
        <v>108</v>
      </c>
      <c r="D32" s="78">
        <v>2.6340000000000003</v>
      </c>
    </row>
    <row r="33" spans="1:4" x14ac:dyDescent="0.25">
      <c r="A33" s="76" t="s">
        <v>111</v>
      </c>
      <c r="B33" s="77" t="s">
        <v>117</v>
      </c>
      <c r="C33" s="76" t="s">
        <v>108</v>
      </c>
      <c r="D33" s="78">
        <v>2.0081000000000002</v>
      </c>
    </row>
    <row r="34" spans="1:4" x14ac:dyDescent="0.25">
      <c r="A34" s="76" t="s">
        <v>106</v>
      </c>
      <c r="B34" s="77" t="s">
        <v>118</v>
      </c>
      <c r="C34" s="76" t="s">
        <v>108</v>
      </c>
      <c r="D34" s="78">
        <v>1.091</v>
      </c>
    </row>
    <row r="35" spans="1:4" x14ac:dyDescent="0.25">
      <c r="A35" s="76" t="s">
        <v>109</v>
      </c>
      <c r="B35" s="77" t="s">
        <v>118</v>
      </c>
      <c r="C35" s="76" t="s">
        <v>108</v>
      </c>
      <c r="D35" s="78">
        <v>1.26</v>
      </c>
    </row>
    <row r="36" spans="1:4" x14ac:dyDescent="0.25">
      <c r="A36" s="76" t="s">
        <v>110</v>
      </c>
      <c r="B36" s="77" t="s">
        <v>118</v>
      </c>
      <c r="C36" s="76" t="s">
        <v>108</v>
      </c>
      <c r="D36" s="78">
        <v>2.488</v>
      </c>
    </row>
    <row r="37" spans="1:4" x14ac:dyDescent="0.25">
      <c r="A37" s="76" t="s">
        <v>111</v>
      </c>
      <c r="B37" s="77" t="s">
        <v>118</v>
      </c>
      <c r="C37" s="76" t="s">
        <v>108</v>
      </c>
      <c r="D37" s="78">
        <v>2.0704000000000002</v>
      </c>
    </row>
    <row r="38" spans="1:4" x14ac:dyDescent="0.25">
      <c r="A38" s="76" t="s">
        <v>106</v>
      </c>
      <c r="B38" s="77" t="s">
        <v>119</v>
      </c>
      <c r="C38" s="76" t="s">
        <v>108</v>
      </c>
      <c r="D38" s="78">
        <v>1.089</v>
      </c>
    </row>
    <row r="39" spans="1:4" x14ac:dyDescent="0.25">
      <c r="A39" s="76" t="s">
        <v>109</v>
      </c>
      <c r="B39" s="77" t="s">
        <v>119</v>
      </c>
      <c r="C39" s="76" t="s">
        <v>108</v>
      </c>
      <c r="D39" s="78">
        <v>1.2110000000000001</v>
      </c>
    </row>
    <row r="40" spans="1:4" x14ac:dyDescent="0.25">
      <c r="A40" s="76" t="s">
        <v>110</v>
      </c>
      <c r="B40" s="77" t="s">
        <v>119</v>
      </c>
      <c r="C40" s="76" t="s">
        <v>108</v>
      </c>
      <c r="D40" s="78">
        <v>2.6430000000000002</v>
      </c>
    </row>
    <row r="41" spans="1:4" x14ac:dyDescent="0.25">
      <c r="A41" s="76" t="s">
        <v>111</v>
      </c>
      <c r="B41" s="77" t="s">
        <v>119</v>
      </c>
      <c r="C41" s="76" t="s">
        <v>108</v>
      </c>
      <c r="D41" s="78">
        <v>1.9917</v>
      </c>
    </row>
    <row r="42" spans="1:4" x14ac:dyDescent="0.25">
      <c r="A42" s="76" t="s">
        <v>106</v>
      </c>
      <c r="B42" s="77" t="s">
        <v>120</v>
      </c>
      <c r="C42" s="76" t="s">
        <v>108</v>
      </c>
      <c r="D42" s="78">
        <v>1.081</v>
      </c>
    </row>
    <row r="43" spans="1:4" x14ac:dyDescent="0.25">
      <c r="A43" s="76" t="s">
        <v>109</v>
      </c>
      <c r="B43" s="77" t="s">
        <v>120</v>
      </c>
      <c r="C43" s="76" t="s">
        <v>108</v>
      </c>
      <c r="D43" s="78">
        <v>1.206</v>
      </c>
    </row>
    <row r="44" spans="1:4" x14ac:dyDescent="0.25">
      <c r="A44" s="76" t="s">
        <v>110</v>
      </c>
      <c r="B44" s="77" t="s">
        <v>120</v>
      </c>
      <c r="C44" s="76" t="s">
        <v>108</v>
      </c>
      <c r="D44" s="78">
        <v>2.7480000000000002</v>
      </c>
    </row>
    <row r="45" spans="1:4" x14ac:dyDescent="0.25">
      <c r="A45" s="76" t="s">
        <v>111</v>
      </c>
      <c r="B45" s="77" t="s">
        <v>120</v>
      </c>
      <c r="C45" s="76" t="s">
        <v>108</v>
      </c>
      <c r="D45" s="78">
        <v>2.0266000000000002</v>
      </c>
    </row>
    <row r="46" spans="1:4" x14ac:dyDescent="0.25">
      <c r="A46" s="76" t="s">
        <v>106</v>
      </c>
      <c r="B46" s="77" t="s">
        <v>121</v>
      </c>
      <c r="C46" s="76" t="s">
        <v>108</v>
      </c>
      <c r="D46" s="78">
        <v>1.093</v>
      </c>
    </row>
    <row r="47" spans="1:4" x14ac:dyDescent="0.25">
      <c r="A47" s="76" t="s">
        <v>109</v>
      </c>
      <c r="B47" s="77" t="s">
        <v>121</v>
      </c>
      <c r="C47" s="76" t="s">
        <v>108</v>
      </c>
      <c r="D47" s="78">
        <v>1.232</v>
      </c>
    </row>
    <row r="48" spans="1:4" x14ac:dyDescent="0.25">
      <c r="A48" s="76" t="s">
        <v>110</v>
      </c>
      <c r="B48" s="77" t="s">
        <v>121</v>
      </c>
      <c r="C48" s="76" t="s">
        <v>108</v>
      </c>
      <c r="D48" s="78">
        <v>2.6990000000000003</v>
      </c>
    </row>
    <row r="49" spans="1:4" x14ac:dyDescent="0.25">
      <c r="A49" s="76" t="s">
        <v>111</v>
      </c>
      <c r="B49" s="77" t="s">
        <v>121</v>
      </c>
      <c r="C49" s="76" t="s">
        <v>108</v>
      </c>
      <c r="D49" s="78">
        <v>2.0211999999999999</v>
      </c>
    </row>
    <row r="50" spans="1:4" x14ac:dyDescent="0.25">
      <c r="A50" s="76" t="s">
        <v>106</v>
      </c>
      <c r="B50" s="77" t="s">
        <v>122</v>
      </c>
      <c r="C50" s="76" t="s">
        <v>108</v>
      </c>
      <c r="D50" s="78">
        <v>1.0570000000000002</v>
      </c>
    </row>
    <row r="51" spans="1:4" x14ac:dyDescent="0.25">
      <c r="A51" s="76" t="s">
        <v>109</v>
      </c>
      <c r="B51" s="77" t="s">
        <v>122</v>
      </c>
      <c r="C51" s="76" t="s">
        <v>108</v>
      </c>
      <c r="D51" s="78">
        <v>1.232</v>
      </c>
    </row>
    <row r="52" spans="1:4" x14ac:dyDescent="0.25">
      <c r="A52" s="76" t="s">
        <v>110</v>
      </c>
      <c r="B52" s="77" t="s">
        <v>122</v>
      </c>
      <c r="C52" s="76" t="s">
        <v>108</v>
      </c>
      <c r="D52" s="78">
        <v>2.72</v>
      </c>
    </row>
    <row r="53" spans="1:4" x14ac:dyDescent="0.25">
      <c r="A53" s="76" t="s">
        <v>111</v>
      </c>
      <c r="B53" s="77" t="s">
        <v>122</v>
      </c>
      <c r="C53" s="76" t="s">
        <v>108</v>
      </c>
      <c r="D53" s="78">
        <v>2.0723000000000003</v>
      </c>
    </row>
    <row r="54" spans="1:4" x14ac:dyDescent="0.25">
      <c r="A54" s="76" t="s">
        <v>106</v>
      </c>
      <c r="B54" s="77" t="s">
        <v>123</v>
      </c>
      <c r="C54" s="76" t="s">
        <v>108</v>
      </c>
      <c r="D54" s="78">
        <v>1.0530000000000002</v>
      </c>
    </row>
    <row r="55" spans="1:4" x14ac:dyDescent="0.25">
      <c r="A55" s="76" t="s">
        <v>109</v>
      </c>
      <c r="B55" s="77" t="s">
        <v>123</v>
      </c>
      <c r="C55" s="76" t="s">
        <v>108</v>
      </c>
      <c r="D55" s="78">
        <v>1.2610000000000001</v>
      </c>
    </row>
    <row r="56" spans="1:4" x14ac:dyDescent="0.25">
      <c r="A56" s="76" t="s">
        <v>110</v>
      </c>
      <c r="B56" s="77" t="s">
        <v>123</v>
      </c>
      <c r="C56" s="76" t="s">
        <v>108</v>
      </c>
      <c r="D56" s="78">
        <v>2.5129999999999999</v>
      </c>
    </row>
    <row r="57" spans="1:4" x14ac:dyDescent="0.25">
      <c r="A57" s="76" t="s">
        <v>111</v>
      </c>
      <c r="B57" s="77" t="s">
        <v>123</v>
      </c>
      <c r="C57" s="76" t="s">
        <v>108</v>
      </c>
      <c r="D57" s="78">
        <v>2.0836000000000001</v>
      </c>
    </row>
    <row r="58" spans="1:4" x14ac:dyDescent="0.25">
      <c r="A58" s="76" t="s">
        <v>106</v>
      </c>
      <c r="B58" s="77" t="s">
        <v>124</v>
      </c>
      <c r="C58" s="76" t="s">
        <v>108</v>
      </c>
      <c r="D58" s="78">
        <v>1.0720000000000001</v>
      </c>
    </row>
    <row r="59" spans="1:4" x14ac:dyDescent="0.25">
      <c r="A59" s="76" t="s">
        <v>109</v>
      </c>
      <c r="B59" s="77" t="s">
        <v>124</v>
      </c>
      <c r="C59" s="76" t="s">
        <v>108</v>
      </c>
      <c r="D59" s="78">
        <v>1.222</v>
      </c>
    </row>
    <row r="60" spans="1:4" x14ac:dyDescent="0.25">
      <c r="A60" s="76" t="s">
        <v>110</v>
      </c>
      <c r="B60" s="77" t="s">
        <v>124</v>
      </c>
      <c r="C60" s="76" t="s">
        <v>108</v>
      </c>
      <c r="D60" s="78">
        <v>2.4710000000000001</v>
      </c>
    </row>
    <row r="61" spans="1:4" x14ac:dyDescent="0.25">
      <c r="A61" s="76" t="s">
        <v>111</v>
      </c>
      <c r="B61" s="77" t="s">
        <v>124</v>
      </c>
      <c r="C61" s="76" t="s">
        <v>108</v>
      </c>
      <c r="D61" s="78">
        <v>2.0018000000000002</v>
      </c>
    </row>
    <row r="62" spans="1:4" x14ac:dyDescent="0.25">
      <c r="A62" s="76" t="s">
        <v>106</v>
      </c>
      <c r="B62" s="77" t="s">
        <v>125</v>
      </c>
      <c r="C62" s="76" t="s">
        <v>108</v>
      </c>
      <c r="D62" s="78">
        <v>1.044</v>
      </c>
    </row>
    <row r="63" spans="1:4" x14ac:dyDescent="0.25">
      <c r="A63" s="76" t="s">
        <v>109</v>
      </c>
      <c r="B63" s="77" t="s">
        <v>125</v>
      </c>
      <c r="C63" s="76" t="s">
        <v>108</v>
      </c>
      <c r="D63" s="78">
        <v>1.254</v>
      </c>
    </row>
    <row r="64" spans="1:4" x14ac:dyDescent="0.25">
      <c r="A64" s="76" t="s">
        <v>110</v>
      </c>
      <c r="B64" s="77" t="s">
        <v>125</v>
      </c>
      <c r="C64" s="76" t="s">
        <v>108</v>
      </c>
      <c r="D64" s="78">
        <v>2.56</v>
      </c>
    </row>
    <row r="65" spans="1:4" x14ac:dyDescent="0.25">
      <c r="A65" s="76" t="s">
        <v>111</v>
      </c>
      <c r="B65" s="77" t="s">
        <v>125</v>
      </c>
      <c r="C65" s="76" t="s">
        <v>108</v>
      </c>
      <c r="D65" s="78">
        <v>1.9320000000000002</v>
      </c>
    </row>
    <row r="66" spans="1:4" x14ac:dyDescent="0.25">
      <c r="A66" s="76" t="s">
        <v>106</v>
      </c>
      <c r="B66" s="77" t="s">
        <v>126</v>
      </c>
      <c r="C66" s="76" t="s">
        <v>108</v>
      </c>
      <c r="D66" s="78">
        <v>1.103</v>
      </c>
    </row>
    <row r="67" spans="1:4" x14ac:dyDescent="0.25">
      <c r="A67" s="76" t="s">
        <v>109</v>
      </c>
      <c r="B67" s="77" t="s">
        <v>126</v>
      </c>
      <c r="C67" s="76" t="s">
        <v>108</v>
      </c>
      <c r="D67" s="78">
        <v>1.19</v>
      </c>
    </row>
    <row r="68" spans="1:4" x14ac:dyDescent="0.25">
      <c r="A68" s="76" t="s">
        <v>110</v>
      </c>
      <c r="B68" s="77" t="s">
        <v>126</v>
      </c>
      <c r="C68" s="76" t="s">
        <v>108</v>
      </c>
      <c r="D68" s="78">
        <v>2.6510000000000002</v>
      </c>
    </row>
    <row r="69" spans="1:4" x14ac:dyDescent="0.25">
      <c r="A69" s="76" t="s">
        <v>111</v>
      </c>
      <c r="B69" s="77" t="s">
        <v>126</v>
      </c>
      <c r="C69" s="76" t="s">
        <v>108</v>
      </c>
      <c r="D69" s="78">
        <v>2.0241000000000002</v>
      </c>
    </row>
    <row r="70" spans="1:4" x14ac:dyDescent="0.25">
      <c r="A70" s="76" t="s">
        <v>106</v>
      </c>
      <c r="B70" s="77" t="s">
        <v>127</v>
      </c>
      <c r="C70" s="76" t="s">
        <v>108</v>
      </c>
      <c r="D70" s="78">
        <v>1.08</v>
      </c>
    </row>
    <row r="71" spans="1:4" x14ac:dyDescent="0.25">
      <c r="A71" s="76" t="s">
        <v>109</v>
      </c>
      <c r="B71" s="77" t="s">
        <v>127</v>
      </c>
      <c r="C71" s="76" t="s">
        <v>108</v>
      </c>
      <c r="D71" s="78">
        <v>1.26</v>
      </c>
    </row>
    <row r="72" spans="1:4" x14ac:dyDescent="0.25">
      <c r="A72" s="76" t="s">
        <v>110</v>
      </c>
      <c r="B72" s="77" t="s">
        <v>127</v>
      </c>
      <c r="C72" s="76" t="s">
        <v>108</v>
      </c>
      <c r="D72" s="78">
        <v>2.464</v>
      </c>
    </row>
    <row r="73" spans="1:4" x14ac:dyDescent="0.25">
      <c r="A73" s="76" t="s">
        <v>111</v>
      </c>
      <c r="B73" s="77" t="s">
        <v>127</v>
      </c>
      <c r="C73" s="76" t="s">
        <v>108</v>
      </c>
      <c r="D73" s="78">
        <v>2.0653999999999999</v>
      </c>
    </row>
    <row r="74" spans="1:4" x14ac:dyDescent="0.25">
      <c r="A74" s="76" t="s">
        <v>106</v>
      </c>
      <c r="B74" s="77" t="s">
        <v>128</v>
      </c>
      <c r="C74" s="76" t="s">
        <v>108</v>
      </c>
      <c r="D74" s="78">
        <v>1.1220000000000001</v>
      </c>
    </row>
    <row r="75" spans="1:4" x14ac:dyDescent="0.25">
      <c r="A75" s="76" t="s">
        <v>109</v>
      </c>
      <c r="B75" s="77" t="s">
        <v>128</v>
      </c>
      <c r="C75" s="76" t="s">
        <v>108</v>
      </c>
      <c r="D75" s="78">
        <v>1.1640000000000001</v>
      </c>
    </row>
    <row r="76" spans="1:4" x14ac:dyDescent="0.25">
      <c r="A76" s="76" t="s">
        <v>110</v>
      </c>
      <c r="B76" s="77" t="s">
        <v>128</v>
      </c>
      <c r="C76" s="76" t="s">
        <v>108</v>
      </c>
      <c r="D76" s="78">
        <v>2.5190000000000001</v>
      </c>
    </row>
    <row r="77" spans="1:4" x14ac:dyDescent="0.25">
      <c r="A77" s="76" t="s">
        <v>111</v>
      </c>
      <c r="B77" s="77" t="s">
        <v>128</v>
      </c>
      <c r="C77" s="76" t="s">
        <v>108</v>
      </c>
      <c r="D77" s="78">
        <v>1.9337000000000002</v>
      </c>
    </row>
    <row r="78" spans="1:4" x14ac:dyDescent="0.25">
      <c r="A78" s="76" t="s">
        <v>106</v>
      </c>
      <c r="B78" s="77" t="s">
        <v>129</v>
      </c>
      <c r="C78" s="76" t="s">
        <v>108</v>
      </c>
      <c r="D78" s="78">
        <v>1.1000000000000001</v>
      </c>
    </row>
    <row r="79" spans="1:4" x14ac:dyDescent="0.25">
      <c r="A79" s="76" t="s">
        <v>109</v>
      </c>
      <c r="B79" s="77" t="s">
        <v>129</v>
      </c>
      <c r="C79" s="76" t="s">
        <v>108</v>
      </c>
      <c r="D79" s="78">
        <v>1.2050000000000001</v>
      </c>
    </row>
    <row r="80" spans="1:4" x14ac:dyDescent="0.25">
      <c r="A80" s="76" t="s">
        <v>110</v>
      </c>
      <c r="B80" s="77" t="s">
        <v>129</v>
      </c>
      <c r="C80" s="76" t="s">
        <v>108</v>
      </c>
      <c r="D80" s="78">
        <v>2.5499999999999998</v>
      </c>
    </row>
    <row r="81" spans="1:15" x14ac:dyDescent="0.25">
      <c r="A81" s="76" t="s">
        <v>111</v>
      </c>
      <c r="B81" s="77" t="s">
        <v>129</v>
      </c>
      <c r="C81" s="76" t="s">
        <v>108</v>
      </c>
      <c r="D81" s="78">
        <v>1.9982000000000002</v>
      </c>
    </row>
    <row r="82" spans="1:15" x14ac:dyDescent="0.25">
      <c r="A82" s="76" t="s">
        <v>106</v>
      </c>
      <c r="B82" s="77" t="s">
        <v>130</v>
      </c>
      <c r="C82" s="76" t="s">
        <v>108</v>
      </c>
      <c r="D82" s="78">
        <v>1.119</v>
      </c>
    </row>
    <row r="83" spans="1:15" x14ac:dyDescent="0.25">
      <c r="A83" s="76" t="s">
        <v>109</v>
      </c>
      <c r="B83" s="77" t="s">
        <v>130</v>
      </c>
      <c r="C83" s="76" t="s">
        <v>108</v>
      </c>
      <c r="D83" s="78">
        <v>1.2210000000000001</v>
      </c>
    </row>
    <row r="84" spans="1:15" x14ac:dyDescent="0.25">
      <c r="A84" s="76" t="s">
        <v>110</v>
      </c>
      <c r="B84" s="77" t="s">
        <v>130</v>
      </c>
      <c r="C84" s="76" t="s">
        <v>108</v>
      </c>
      <c r="D84" s="78">
        <v>2.5260000000000002</v>
      </c>
    </row>
    <row r="85" spans="1:15" x14ac:dyDescent="0.25">
      <c r="A85" s="76" t="s">
        <v>111</v>
      </c>
      <c r="B85" s="77" t="s">
        <v>130</v>
      </c>
      <c r="C85" s="76" t="s">
        <v>108</v>
      </c>
      <c r="D85" s="78">
        <v>1.89</v>
      </c>
    </row>
    <row r="86" spans="1:15" x14ac:dyDescent="0.25">
      <c r="A86" s="76" t="s">
        <v>109</v>
      </c>
      <c r="B86" s="77" t="s">
        <v>131</v>
      </c>
      <c r="C86" s="76" t="s">
        <v>108</v>
      </c>
      <c r="D86" s="78">
        <v>1.133</v>
      </c>
      <c r="I86" s="273" t="s">
        <v>139</v>
      </c>
      <c r="J86" s="273"/>
      <c r="K86" s="273"/>
      <c r="L86" s="273"/>
      <c r="M86" s="273"/>
      <c r="N86" s="273"/>
      <c r="O86" s="273"/>
    </row>
    <row r="87" spans="1:15" x14ac:dyDescent="0.25">
      <c r="A87" s="76" t="s">
        <v>110</v>
      </c>
      <c r="B87" s="77" t="s">
        <v>131</v>
      </c>
      <c r="C87" s="76" t="s">
        <v>108</v>
      </c>
      <c r="D87" s="78">
        <v>2.2440000000000002</v>
      </c>
      <c r="I87" s="92" t="s">
        <v>138</v>
      </c>
      <c r="J87" s="274" t="s">
        <v>168</v>
      </c>
      <c r="K87" s="275"/>
      <c r="L87" s="275"/>
      <c r="M87" s="275"/>
      <c r="N87" s="275"/>
      <c r="O87" s="276"/>
    </row>
    <row r="88" spans="1:15" x14ac:dyDescent="0.25">
      <c r="A88" s="76" t="s">
        <v>111</v>
      </c>
      <c r="B88" s="77" t="s">
        <v>131</v>
      </c>
      <c r="C88" s="76" t="s">
        <v>108</v>
      </c>
      <c r="D88" s="78">
        <v>1.9890000000000001</v>
      </c>
      <c r="I88" s="8"/>
      <c r="J88" s="92">
        <v>1980</v>
      </c>
      <c r="K88" s="92">
        <v>1990</v>
      </c>
      <c r="L88" s="92">
        <v>1995</v>
      </c>
      <c r="M88" s="92">
        <v>2000</v>
      </c>
      <c r="N88" s="92">
        <v>2005</v>
      </c>
      <c r="O88" s="92">
        <v>2010</v>
      </c>
    </row>
    <row r="89" spans="1:15" x14ac:dyDescent="0.25">
      <c r="A89" s="76" t="s">
        <v>111</v>
      </c>
      <c r="B89" s="77" t="s">
        <v>132</v>
      </c>
      <c r="C89" s="76" t="s">
        <v>108</v>
      </c>
      <c r="D89" s="78">
        <v>2.2112000000000003</v>
      </c>
      <c r="I89" s="92">
        <v>1976</v>
      </c>
      <c r="J89" s="94">
        <f>D93</f>
        <v>2.0796999999999999</v>
      </c>
      <c r="K89" s="93">
        <f>J89*K90</f>
        <v>5.0536710000000005</v>
      </c>
      <c r="L89" s="93">
        <f>J89*K90*L91</f>
        <v>6.2362300140000002</v>
      </c>
      <c r="M89" s="93">
        <f>J89*K90*L91*M92</f>
        <v>6.735128415120001</v>
      </c>
      <c r="N89" s="93">
        <f>J89*K90*L91*M92*N93</f>
        <v>7.9878623003323206</v>
      </c>
      <c r="O89" s="93">
        <f>J89*K90*L91*M92*N93*O94</f>
        <v>9.0502479862765188</v>
      </c>
    </row>
    <row r="90" spans="1:15" x14ac:dyDescent="0.25">
      <c r="A90" s="88" t="s">
        <v>106</v>
      </c>
      <c r="B90" s="89" t="s">
        <v>133</v>
      </c>
      <c r="C90" s="88" t="s">
        <v>108</v>
      </c>
      <c r="D90" s="90">
        <v>1.08</v>
      </c>
      <c r="I90" s="92">
        <v>1980</v>
      </c>
      <c r="J90" s="91"/>
      <c r="K90" s="94">
        <f>D92</f>
        <v>2.4300000000000002</v>
      </c>
      <c r="L90" s="93">
        <f>K90*L91</f>
        <v>2.9986200000000003</v>
      </c>
      <c r="M90" s="93">
        <f>K90*L91*M92</f>
        <v>3.2385096000000004</v>
      </c>
      <c r="N90" s="93">
        <f>K90*L91*M92*N93</f>
        <v>3.8408723856000004</v>
      </c>
      <c r="O90" s="93">
        <f>K90*L91*M92*N93*O94</f>
        <v>4.3517084128848005</v>
      </c>
    </row>
    <row r="91" spans="1:15" x14ac:dyDescent="0.25">
      <c r="A91" s="88" t="s">
        <v>109</v>
      </c>
      <c r="B91" s="89" t="s">
        <v>133</v>
      </c>
      <c r="C91" s="88" t="s">
        <v>108</v>
      </c>
      <c r="D91" s="90">
        <v>1.234</v>
      </c>
      <c r="I91" s="92">
        <v>1990</v>
      </c>
      <c r="J91" s="91"/>
      <c r="K91" s="91"/>
      <c r="L91" s="94">
        <f>D91</f>
        <v>1.234</v>
      </c>
      <c r="M91" s="93">
        <f>L91*M92</f>
        <v>1.3327200000000001</v>
      </c>
      <c r="N91" s="93">
        <f>L91*M92*N93</f>
        <v>1.58060592</v>
      </c>
      <c r="O91" s="93">
        <f>L91*M92*N93*O94</f>
        <v>1.79082650736</v>
      </c>
    </row>
    <row r="92" spans="1:15" x14ac:dyDescent="0.25">
      <c r="A92" s="88" t="s">
        <v>110</v>
      </c>
      <c r="B92" s="89" t="s">
        <v>133</v>
      </c>
      <c r="C92" s="88" t="s">
        <v>108</v>
      </c>
      <c r="D92" s="90">
        <v>2.4300000000000002</v>
      </c>
      <c r="I92" s="92">
        <v>1995</v>
      </c>
      <c r="J92" s="91"/>
      <c r="K92" s="91"/>
      <c r="L92" s="91"/>
      <c r="M92" s="94">
        <f>D90</f>
        <v>1.08</v>
      </c>
      <c r="N92" s="93">
        <f>M92*N93</f>
        <v>1.28088</v>
      </c>
      <c r="O92" s="93">
        <f>M92*N93*O94</f>
        <v>1.4512370400000001</v>
      </c>
    </row>
    <row r="93" spans="1:15" x14ac:dyDescent="0.25">
      <c r="A93" s="88" t="s">
        <v>111</v>
      </c>
      <c r="B93" s="89" t="s">
        <v>133</v>
      </c>
      <c r="C93" s="88" t="s">
        <v>108</v>
      </c>
      <c r="D93" s="90">
        <v>2.0796999999999999</v>
      </c>
      <c r="I93" s="92">
        <v>2000</v>
      </c>
      <c r="J93" s="91"/>
      <c r="K93" s="91"/>
      <c r="L93" s="91"/>
      <c r="M93" s="91"/>
      <c r="N93" s="94">
        <v>1.1859999999999999</v>
      </c>
      <c r="O93" s="93">
        <f>N93*O94</f>
        <v>1.3437379999999999</v>
      </c>
    </row>
    <row r="94" spans="1:15" x14ac:dyDescent="0.25">
      <c r="A94" s="76" t="s">
        <v>106</v>
      </c>
      <c r="B94" s="77" t="s">
        <v>134</v>
      </c>
      <c r="C94" s="76" t="s">
        <v>108</v>
      </c>
      <c r="D94" s="78">
        <v>1.0920000000000001</v>
      </c>
      <c r="I94" s="92">
        <v>2005</v>
      </c>
      <c r="J94" s="91"/>
      <c r="K94" s="91"/>
      <c r="L94" s="91"/>
      <c r="M94" s="91"/>
      <c r="N94" s="91"/>
      <c r="O94" s="94">
        <v>1.133</v>
      </c>
    </row>
    <row r="95" spans="1:15" x14ac:dyDescent="0.25">
      <c r="A95" s="76" t="s">
        <v>109</v>
      </c>
      <c r="B95" s="77" t="s">
        <v>134</v>
      </c>
      <c r="C95" s="76" t="s">
        <v>108</v>
      </c>
      <c r="D95" s="78">
        <v>1.22</v>
      </c>
    </row>
    <row r="96" spans="1:15" x14ac:dyDescent="0.25">
      <c r="A96" s="76" t="s">
        <v>110</v>
      </c>
      <c r="B96" s="77" t="s">
        <v>134</v>
      </c>
      <c r="C96" s="76" t="s">
        <v>108</v>
      </c>
      <c r="D96" s="78">
        <v>2.4010000000000002</v>
      </c>
    </row>
  </sheetData>
  <mergeCells count="3">
    <mergeCell ref="A3:D3"/>
    <mergeCell ref="I86:O86"/>
    <mergeCell ref="J87:O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vt:i4>
      </vt:variant>
    </vt:vector>
  </HeadingPairs>
  <TitlesOfParts>
    <vt:vector size="8" baseType="lpstr">
      <vt:lpstr>Determ.Prezzo Cessione</vt:lpstr>
      <vt:lpstr>Maggiorazioni Costo Costruzioni</vt:lpstr>
      <vt:lpstr>Serie Storiche Dati 2014-2015</vt:lpstr>
      <vt:lpstr>Serie Storiche Dati 2010-2015</vt:lpstr>
      <vt:lpstr>Serie Storiche dati 2009-2012</vt:lpstr>
      <vt:lpstr>Serie Storiche Dati 1977-2004</vt:lpstr>
      <vt:lpstr>Coefficienti di raccordo</vt:lpstr>
      <vt:lpstr>'Determ.Prezzo Cessione'!Area_stampa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farigu</dc:creator>
  <cp:lastModifiedBy>Luciano Lunetta</cp:lastModifiedBy>
  <cp:lastPrinted>2017-02-15T11:52:29Z</cp:lastPrinted>
  <dcterms:created xsi:type="dcterms:W3CDTF">2011-02-14T10:27:07Z</dcterms:created>
  <dcterms:modified xsi:type="dcterms:W3CDTF">2019-02-06T14:09:23Z</dcterms:modified>
</cp:coreProperties>
</file>